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10" firstSheet="42" activeTab="43"/>
  </bookViews>
  <sheets>
    <sheet name="01-本地区一般收入" sheetId="4" r:id="rId1"/>
    <sheet name="02-本地区一般支出" sheetId="5" r:id="rId2"/>
    <sheet name="03-本地区一般平衡" sheetId="6" r:id="rId3"/>
    <sheet name="04-本级一般收入" sheetId="8" r:id="rId4"/>
    <sheet name="05-本级一般支出" sheetId="44" r:id="rId5"/>
    <sheet name="06-本级一般平衡" sheetId="10" r:id="rId6"/>
    <sheet name="07-省对市县补助" sheetId="11" r:id="rId7"/>
    <sheet name="08-对下补助分项目" sheetId="13" r:id="rId8"/>
    <sheet name="09-对下补助分地区" sheetId="14" r:id="rId9"/>
    <sheet name="10-本级支出经济分类" sheetId="17" r:id="rId10"/>
    <sheet name="11-本级基本支出经济分类 " sheetId="50" r:id="rId11"/>
    <sheet name="12-预算内基本建设" sheetId="19" r:id="rId12"/>
    <sheet name="13-重大投资计划和项目表" sheetId="49" r:id="rId13"/>
    <sheet name="14-本地区基金收入" sheetId="22" r:id="rId14"/>
    <sheet name="15-本地区基金支出" sheetId="23" r:id="rId15"/>
    <sheet name="16-本地区基金平衡" sheetId="24" r:id="rId16"/>
    <sheet name="17-本级基金收入" sheetId="25" r:id="rId17"/>
    <sheet name="18-本级基金支出" sheetId="26" r:id="rId18"/>
    <sheet name="19-本级基金平衡" sheetId="27" r:id="rId19"/>
    <sheet name="20-省对市县基金补助" sheetId="28" r:id="rId20"/>
    <sheet name="21-对下基金补助" sheetId="29" r:id="rId21"/>
    <sheet name="22-本地区国资收入" sheetId="32" r:id="rId22"/>
    <sheet name="23-本地区国资支出" sheetId="33" r:id="rId23"/>
    <sheet name="24-本地区国资平衡表" sheetId="45" r:id="rId24"/>
    <sheet name="25-本级国资收入" sheetId="34" r:id="rId25"/>
    <sheet name="26-本级国资支出" sheetId="35" r:id="rId26"/>
    <sheet name="27-本级国资平衡表" sheetId="46" r:id="rId27"/>
    <sheet name="28-国资对下补助" sheetId="43" r:id="rId28"/>
    <sheet name="29-本地区社保收入" sheetId="64" r:id="rId29"/>
    <sheet name="30-本地区社保支出" sheetId="65" r:id="rId30"/>
    <sheet name="31-本地区社保基金平衡表" sheetId="66" r:id="rId31"/>
    <sheet name="32-本级社保收入" sheetId="67" r:id="rId32"/>
    <sheet name="33-本级社保支出" sheetId="68" r:id="rId33"/>
    <sheet name="34-本级社保基金平衡表" sheetId="69" r:id="rId34"/>
    <sheet name="35-地方政府债务限额及余额预算情况表" sheetId="52" r:id="rId35"/>
    <sheet name="36-地方政府一般债务余额情况表" sheetId="53" r:id="rId36"/>
    <sheet name="37-地方政府专项债务余额情况表" sheetId="54" r:id="rId37"/>
    <sheet name="38-地方政府债券发行及还本付息情况表" sheetId="55" r:id="rId38"/>
    <sheet name="39-地方政府债券项目安排情况表" sheetId="56" r:id="rId39"/>
    <sheet name="40-本级地方政府专项债务表" sheetId="76" r:id="rId40"/>
    <sheet name="41-本级新增政府债券项目实施 " sheetId="71" r:id="rId41"/>
    <sheet name="42-地方政府债务限额提前下达情况表" sheetId="72" r:id="rId42"/>
    <sheet name="43-年初新增地方政府债券资金安排表" sheetId="73" r:id="rId43"/>
    <sheet name="44-地方政府债券十年到期情况表" sheetId="74"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________________A08">'[1]A01-1'!$A$5:$C$36</definedName>
    <definedName name="________________A01">#REF!</definedName>
    <definedName name="________________A08">'[2]A01-1'!$A$5:$C$36</definedName>
    <definedName name="_______________A01" localSheetId="10">#REF!</definedName>
    <definedName name="_______________A01" localSheetId="34">#REF!</definedName>
    <definedName name="_______________A01" localSheetId="35">#REF!</definedName>
    <definedName name="_______________A01" localSheetId="36">#REF!</definedName>
    <definedName name="_______________A01" localSheetId="37">#REF!</definedName>
    <definedName name="_______________A01" localSheetId="38">#REF!</definedName>
    <definedName name="_______________A01">#REF!</definedName>
    <definedName name="_______________A08" localSheetId="34">'[3]A01-1'!$A$5:$C$36</definedName>
    <definedName name="_______________A08" localSheetId="35">'[3]A01-1'!$A$5:$C$36</definedName>
    <definedName name="_______________A08" localSheetId="36">'[3]A01-1'!$A$5:$C$36</definedName>
    <definedName name="_______________A08" localSheetId="37">'[3]A01-1'!$A$5:$C$36</definedName>
    <definedName name="_______________A08" localSheetId="38">'[3]A01-1'!$A$5:$C$36</definedName>
    <definedName name="_______________A08">'[4]A01-1'!$A$5:$C$36</definedName>
    <definedName name="______________A01">#REF!</definedName>
    <definedName name="______________A08">'[5]A01-1'!$A$5:$C$36</definedName>
    <definedName name="_____________A01">#REF!</definedName>
    <definedName name="_____________A08">'[6]A01-1'!$A$5:$C$36</definedName>
    <definedName name="____________A01">#REF!</definedName>
    <definedName name="____________A08">'[7]A01-1'!$A$5:$C$36</definedName>
    <definedName name="____________qyc1234">#REF!</definedName>
    <definedName name="___________A01">#REF!</definedName>
    <definedName name="___________A08">'[7]A01-1'!$A$5:$C$36</definedName>
    <definedName name="___________qyc1234">#REF!</definedName>
    <definedName name="__________A01">#REF!</definedName>
    <definedName name="__________A08">'[7]A01-1'!$A$5:$C$36</definedName>
    <definedName name="__________qyc1234">#REF!</definedName>
    <definedName name="_________A01">#REF!</definedName>
    <definedName name="_________A08">'[8]A01-1'!$A$5:$C$36</definedName>
    <definedName name="_________qyc1234">#REF!</definedName>
    <definedName name="________A01">#REF!</definedName>
    <definedName name="________A08">'[7]A01-1'!$A$5:$C$36</definedName>
    <definedName name="________qyc1234">#REF!</definedName>
    <definedName name="_______A01">#REF!</definedName>
    <definedName name="_______A08">'[9]A01-1'!$A$5:$C$36</definedName>
    <definedName name="_______qyc1234">#REF!</definedName>
    <definedName name="______A01">#REF!</definedName>
    <definedName name="______A08">'[10]A01-1'!$A$5:$C$36</definedName>
    <definedName name="______qyc1234">#REF!</definedName>
    <definedName name="_____A01">#REF!</definedName>
    <definedName name="_____A08">'[10]A01-1'!$A$5:$C$36</definedName>
    <definedName name="_____qyc1234">#REF!</definedName>
    <definedName name="____1A01_">#REF!</definedName>
    <definedName name="____2A08_">'[11]A01-1'!$A$5:$C$36</definedName>
    <definedName name="____A01">#REF!</definedName>
    <definedName name="____A08">'[12]A01-1'!$A$5:$C$36</definedName>
    <definedName name="____qyc1234">#REF!</definedName>
    <definedName name="___1A01_" localSheetId="10">#REF!</definedName>
    <definedName name="___1A01_" localSheetId="34">#REF!</definedName>
    <definedName name="___1A01_" localSheetId="35">#REF!</definedName>
    <definedName name="___1A01_" localSheetId="36">#REF!</definedName>
    <definedName name="___1A01_" localSheetId="37">#REF!</definedName>
    <definedName name="___1A01_" localSheetId="38">#REF!</definedName>
    <definedName name="___1A01_">#REF!</definedName>
    <definedName name="___2A08_" localSheetId="34">'[3]A01-1'!$A$5:$C$36</definedName>
    <definedName name="___2A08_" localSheetId="35">'[3]A01-1'!$A$5:$C$36</definedName>
    <definedName name="___2A08_" localSheetId="36">'[3]A01-1'!$A$5:$C$36</definedName>
    <definedName name="___2A08_" localSheetId="37">'[3]A01-1'!$A$5:$C$36</definedName>
    <definedName name="___2A08_" localSheetId="38">'[3]A01-1'!$A$5:$C$36</definedName>
    <definedName name="___2A08_">'[4]A01-1'!$A$5:$C$36</definedName>
    <definedName name="___A01">#REF!</definedName>
    <definedName name="___A08">'[12]A01-1'!$A$5:$C$36</definedName>
    <definedName name="___qyc1234">#REF!</definedName>
    <definedName name="__1A01_" localSheetId="10">#REF!</definedName>
    <definedName name="__1A01_" localSheetId="34">#REF!</definedName>
    <definedName name="__1A01_" localSheetId="35">#REF!</definedName>
    <definedName name="__1A01_" localSheetId="36">#REF!</definedName>
    <definedName name="__1A01_" localSheetId="37">#REF!</definedName>
    <definedName name="__1A01_" localSheetId="38">#REF!</definedName>
    <definedName name="__1A01_">#REF!</definedName>
    <definedName name="__2A01_">#REF!</definedName>
    <definedName name="__2A08_" localSheetId="34">'[3]A01-1'!$A$5:$C$36</definedName>
    <definedName name="__2A08_" localSheetId="35">'[3]A01-1'!$A$5:$C$36</definedName>
    <definedName name="__2A08_" localSheetId="36">'[3]A01-1'!$A$5:$C$36</definedName>
    <definedName name="__2A08_" localSheetId="37">'[3]A01-1'!$A$5:$C$36</definedName>
    <definedName name="__2A08_" localSheetId="38">'[3]A01-1'!$A$5:$C$36</definedName>
    <definedName name="__2A08_">'[4]A01-1'!$A$5:$C$36</definedName>
    <definedName name="__4A08_">'[3]A01-1'!$A$5:$C$36</definedName>
    <definedName name="__A01" localSheetId="10">#REF!</definedName>
    <definedName name="__A01" localSheetId="34">#REF!</definedName>
    <definedName name="__A01" localSheetId="35">#REF!</definedName>
    <definedName name="__A01" localSheetId="36">#REF!</definedName>
    <definedName name="__A01" localSheetId="37">#REF!</definedName>
    <definedName name="__A01" localSheetId="38">#REF!</definedName>
    <definedName name="__A01">#REF!</definedName>
    <definedName name="__A08" localSheetId="34">'[3]A01-1'!$A$5:$C$36</definedName>
    <definedName name="__A08" localSheetId="35">'[3]A01-1'!$A$5:$C$36</definedName>
    <definedName name="__A08" localSheetId="36">'[3]A01-1'!$A$5:$C$36</definedName>
    <definedName name="__A08" localSheetId="37">'[3]A01-1'!$A$5:$C$36</definedName>
    <definedName name="__A08" localSheetId="38">'[3]A01-1'!$A$5:$C$36</definedName>
    <definedName name="__A08">'[4]A01-1'!$A$5:$C$36</definedName>
    <definedName name="__qyc1234">#REF!</definedName>
    <definedName name="_1A01_" localSheetId="10">#REF!</definedName>
    <definedName name="_1A01_" localSheetId="34">#REF!</definedName>
    <definedName name="_1A01_" localSheetId="35">#REF!</definedName>
    <definedName name="_1A01_" localSheetId="36">#REF!</definedName>
    <definedName name="_1A01_" localSheetId="37">#REF!</definedName>
    <definedName name="_1A01_" localSheetId="38">#REF!</definedName>
    <definedName name="_1A01_">#REF!</definedName>
    <definedName name="_2A01_" localSheetId="10">#REF!</definedName>
    <definedName name="_2A01_" localSheetId="34">#REF!</definedName>
    <definedName name="_2A01_" localSheetId="35">#REF!</definedName>
    <definedName name="_2A01_" localSheetId="36">#REF!</definedName>
    <definedName name="_2A01_" localSheetId="37">#REF!</definedName>
    <definedName name="_2A01_" localSheetId="38">#REF!</definedName>
    <definedName name="_2A01_">#REF!</definedName>
    <definedName name="_2A08_" localSheetId="34">'[13]A01-1'!$A$5:$C$36</definedName>
    <definedName name="_2A08_" localSheetId="35">'[13]A01-1'!$A$5:$C$36</definedName>
    <definedName name="_2A08_" localSheetId="36">'[13]A01-1'!$A$5:$C$36</definedName>
    <definedName name="_2A08_" localSheetId="37">'[13]A01-1'!$A$5:$C$36</definedName>
    <definedName name="_2A08_" localSheetId="38">'[13]A01-1'!$A$5:$C$36</definedName>
    <definedName name="_2A08_">'[14]A01-1'!$A$5:$C$36</definedName>
    <definedName name="_4A08_" localSheetId="34">'[3]A01-1'!$A$5:$C$36</definedName>
    <definedName name="_4A08_" localSheetId="35">'[3]A01-1'!$A$5:$C$36</definedName>
    <definedName name="_4A08_" localSheetId="36">'[3]A01-1'!$A$5:$C$36</definedName>
    <definedName name="_4A08_" localSheetId="37">'[3]A01-1'!$A$5:$C$36</definedName>
    <definedName name="_4A08_" localSheetId="38">'[3]A01-1'!$A$5:$C$36</definedName>
    <definedName name="_4A08_">'[4]A01-1'!$A$5:$C$36</definedName>
    <definedName name="_A01" localSheetId="10">#REF!</definedName>
    <definedName name="_A01" localSheetId="34">#REF!</definedName>
    <definedName name="_A01" localSheetId="35">#REF!</definedName>
    <definedName name="_A01" localSheetId="36">#REF!</definedName>
    <definedName name="_A01" localSheetId="37">#REF!</definedName>
    <definedName name="_A01" localSheetId="38">#REF!</definedName>
    <definedName name="_A01">#REF!</definedName>
    <definedName name="_A08" localSheetId="34">'[3]A01-1'!$A$5:$C$36</definedName>
    <definedName name="_A08" localSheetId="35">'[3]A01-1'!$A$5:$C$36</definedName>
    <definedName name="_A08" localSheetId="36">'[3]A01-1'!$A$5:$C$36</definedName>
    <definedName name="_A08" localSheetId="37">'[3]A01-1'!$A$5:$C$36</definedName>
    <definedName name="_A08" localSheetId="38">'[3]A01-1'!$A$5:$C$36</definedName>
    <definedName name="_A08">'[4]A01-1'!$A$5:$C$36</definedName>
    <definedName name="_a8756">'[2]A01-1'!$A$5:$C$36</definedName>
    <definedName name="_qyc1234">#REF!</definedName>
    <definedName name="a">#N/A</definedName>
    <definedName name="b">#N/A</definedName>
    <definedName name="d">#N/A</definedName>
    <definedName name="Database" localSheetId="10">#REF!</definedName>
    <definedName name="Database" localSheetId="34" hidden="1">#REF!</definedName>
    <definedName name="Database" localSheetId="35" hidden="1">#REF!</definedName>
    <definedName name="Database" localSheetId="36" hidden="1">#REF!</definedName>
    <definedName name="Database" localSheetId="37" hidden="1">#REF!</definedName>
    <definedName name="Database" localSheetId="38" hidden="1">#REF!</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1">'02-本地区一般支出'!$A$1:$G$31</definedName>
    <definedName name="_xlnm.Print_Area" localSheetId="3">'04-本级一般收入'!$A$1:$B$33</definedName>
    <definedName name="_xlnm.Print_Area" localSheetId="34">'35-地方政府债务限额及余额预算情况表'!$A:$G</definedName>
    <definedName name="_xlnm.Print_Area" localSheetId="35">'36-地方政府一般债务余额情况表'!$A:$C</definedName>
    <definedName name="_xlnm.Print_Area" localSheetId="36">'37-地方政府专项债务余额情况表'!$A:$C</definedName>
    <definedName name="_xlnm.Print_Area" localSheetId="37">'38-地方政府债券发行及还本付息情况表'!$A:$D</definedName>
    <definedName name="_xlnm.Print_Area">#N/A</definedName>
    <definedName name="_xlnm.Print_Titles" localSheetId="0">'01-本地区一般收入'!$1:$4</definedName>
    <definedName name="_xlnm.Print_Titles" localSheetId="1">'02-本地区一般支出'!$1:$5</definedName>
    <definedName name="_xlnm.Print_Titles" localSheetId="4">'05-本级一般支出'!$1:$6</definedName>
    <definedName name="_xlnm.Print_Titles">#N/A</definedName>
    <definedName name="s">#N/A</definedName>
    <definedName name="地区名称" localSheetId="5">#REF!</definedName>
    <definedName name="地区名称" localSheetId="10">#REF!</definedName>
    <definedName name="地区名称" localSheetId="34">#REF!</definedName>
    <definedName name="地区名称" localSheetId="35">#REF!</definedName>
    <definedName name="地区名称" localSheetId="36">#REF!</definedName>
    <definedName name="地区名称" localSheetId="37">#REF!</definedName>
    <definedName name="地区名称" localSheetId="38">#REF!</definedName>
    <definedName name="地区名称">#REF!</definedName>
    <definedName name="分类">#REF!</definedName>
    <definedName name="市州">[15]Sheet1!$A$2:$U$2</definedName>
    <definedName name="行业">[15]Sheet1!$W$2:$W$9</definedName>
    <definedName name="形式">#REF!</definedName>
    <definedName name="性质">[16]Sheet2!$A$1:$A$4</definedName>
    <definedName name="支出" localSheetId="10">#REF!</definedName>
    <definedName name="支出" localSheetId="34">#REF!</definedName>
    <definedName name="支出" localSheetId="35">#REF!</definedName>
    <definedName name="支出" localSheetId="36">#REF!</definedName>
    <definedName name="支出" localSheetId="37">#REF!</definedName>
    <definedName name="支出" localSheetId="38">#REF!</definedName>
    <definedName name="支出">#REF!</definedName>
    <definedName name="________________A01" localSheetId="28">#REF!</definedName>
    <definedName name="_______________A01" localSheetId="28">#REF!</definedName>
    <definedName name="______________A01" localSheetId="28">#REF!</definedName>
    <definedName name="_____________A01" localSheetId="28">#REF!</definedName>
    <definedName name="____________A01" localSheetId="28">#REF!</definedName>
    <definedName name="____________qyc1234" localSheetId="28">#REF!</definedName>
    <definedName name="___________A01" localSheetId="28">#REF!</definedName>
    <definedName name="___________qyc1234" localSheetId="28">#REF!</definedName>
    <definedName name="__________A01" localSheetId="28">#REF!</definedName>
    <definedName name="__________qyc1234" localSheetId="28">#REF!</definedName>
    <definedName name="_________A01" localSheetId="28">#REF!</definedName>
    <definedName name="_________A08" localSheetId="28">'[17]A01-1'!$A$5:$C$36</definedName>
    <definedName name="_________qyc1234" localSheetId="28">#REF!</definedName>
    <definedName name="________A01" localSheetId="28">#REF!</definedName>
    <definedName name="________qyc1234" localSheetId="28">#REF!</definedName>
    <definedName name="_______A01" localSheetId="28">#REF!</definedName>
    <definedName name="_______A08" localSheetId="28">'[18]A01-1'!$A$5:$C$36</definedName>
    <definedName name="_______qyc1234" localSheetId="28">#REF!</definedName>
    <definedName name="______A01" localSheetId="28">#REF!</definedName>
    <definedName name="______qyc1234" localSheetId="28">#REF!</definedName>
    <definedName name="_____A01" localSheetId="28">#REF!</definedName>
    <definedName name="_____qyc1234" localSheetId="28">#REF!</definedName>
    <definedName name="____1A01_" localSheetId="28">#REF!</definedName>
    <definedName name="____A01" localSheetId="28">#REF!</definedName>
    <definedName name="____qyc1234" localSheetId="28">#REF!</definedName>
    <definedName name="___1A01_" localSheetId="28">#REF!</definedName>
    <definedName name="___A01" localSheetId="28">#REF!</definedName>
    <definedName name="___qyc1234" localSheetId="28">#REF!</definedName>
    <definedName name="__1A01_" localSheetId="28">#REF!</definedName>
    <definedName name="__2A01_" localSheetId="28">#REF!</definedName>
    <definedName name="__A01" localSheetId="28">#REF!</definedName>
    <definedName name="__qyc1234" localSheetId="28">#REF!</definedName>
    <definedName name="_1A01_" localSheetId="28">#REF!</definedName>
    <definedName name="_2A01_" localSheetId="28">#REF!</definedName>
    <definedName name="_2A08_" localSheetId="28">'[19]A01-1'!$A$5:$C$36</definedName>
    <definedName name="_A01" localSheetId="28">#REF!</definedName>
    <definedName name="_qyc1234" localSheetId="28">#REF!</definedName>
    <definedName name="Database" localSheetId="28">#REF!</definedName>
    <definedName name="_xlnm.Print_Titles" localSheetId="28">'29-本地区社保收入'!$1:$4</definedName>
    <definedName name="地区名称" localSheetId="28">#REF!</definedName>
    <definedName name="分类" localSheetId="28">#REF!</definedName>
    <definedName name="市州" localSheetId="28">[21]Sheet1!$A$2:$U$2</definedName>
    <definedName name="行业" localSheetId="28">[21]Sheet1!$W$2:$W$9</definedName>
    <definedName name="形式" localSheetId="28">#REF!</definedName>
    <definedName name="性质" localSheetId="28">[22]Sheet2!$A$1:$A$4</definedName>
    <definedName name="支出" localSheetId="28">#REF!</definedName>
    <definedName name="________________A01" localSheetId="29">#REF!</definedName>
    <definedName name="_______________A01" localSheetId="29">#REF!</definedName>
    <definedName name="______________A01" localSheetId="29">#REF!</definedName>
    <definedName name="_____________A01" localSheetId="29">#REF!</definedName>
    <definedName name="____________A01" localSheetId="29">#REF!</definedName>
    <definedName name="____________qyc1234" localSheetId="29">#REF!</definedName>
    <definedName name="___________A01" localSheetId="29">#REF!</definedName>
    <definedName name="___________qyc1234" localSheetId="29">#REF!</definedName>
    <definedName name="__________A01" localSheetId="29">#REF!</definedName>
    <definedName name="__________qyc1234" localSheetId="29">#REF!</definedName>
    <definedName name="_________A01" localSheetId="29">#REF!</definedName>
    <definedName name="_________A08" localSheetId="29">'[17]A01-1'!$A$5:$C$36</definedName>
    <definedName name="_________qyc1234" localSheetId="29">#REF!</definedName>
    <definedName name="________A01" localSheetId="29">#REF!</definedName>
    <definedName name="________qyc1234" localSheetId="29">#REF!</definedName>
    <definedName name="_______A01" localSheetId="29">#REF!</definedName>
    <definedName name="_______A08" localSheetId="29">'[18]A01-1'!$A$5:$C$36</definedName>
    <definedName name="_______qyc1234" localSheetId="29">#REF!</definedName>
    <definedName name="______A01" localSheetId="29">#REF!</definedName>
    <definedName name="______qyc1234" localSheetId="29">#REF!</definedName>
    <definedName name="_____A01" localSheetId="29">#REF!</definedName>
    <definedName name="_____qyc1234" localSheetId="29">#REF!</definedName>
    <definedName name="____1A01_" localSheetId="29">#REF!</definedName>
    <definedName name="____A01" localSheetId="29">#REF!</definedName>
    <definedName name="____qyc1234" localSheetId="29">#REF!</definedName>
    <definedName name="___1A01_" localSheetId="29">#REF!</definedName>
    <definedName name="___A01" localSheetId="29">#REF!</definedName>
    <definedName name="___qyc1234" localSheetId="29">#REF!</definedName>
    <definedName name="__1A01_" localSheetId="29">#REF!</definedName>
    <definedName name="__2A01_" localSheetId="29">#REF!</definedName>
    <definedName name="__A01" localSheetId="29">#REF!</definedName>
    <definedName name="__qyc1234" localSheetId="29">#REF!</definedName>
    <definedName name="_1A01_" localSheetId="29">#REF!</definedName>
    <definedName name="_2A01_" localSheetId="29">#REF!</definedName>
    <definedName name="_2A08_" localSheetId="29">'[19]A01-1'!$A$5:$C$36</definedName>
    <definedName name="_A01" localSheetId="29">#REF!</definedName>
    <definedName name="_qyc1234" localSheetId="29">#REF!</definedName>
    <definedName name="Database" localSheetId="29">#REF!</definedName>
    <definedName name="地区名称" localSheetId="29">#REF!</definedName>
    <definedName name="分类" localSheetId="29">#REF!</definedName>
    <definedName name="市州" localSheetId="29">[21]Sheet1!$A$2:$U$2</definedName>
    <definedName name="行业" localSheetId="29">[21]Sheet1!$W$2:$W$9</definedName>
    <definedName name="形式" localSheetId="29">#REF!</definedName>
    <definedName name="性质" localSheetId="29">[22]Sheet2!$A$1:$A$4</definedName>
    <definedName name="支出" localSheetId="29">#REF!</definedName>
    <definedName name="________________A01" localSheetId="30">#REF!</definedName>
    <definedName name="_______________A01" localSheetId="30">#REF!</definedName>
    <definedName name="______________A01" localSheetId="30">#REF!</definedName>
    <definedName name="_____________A01" localSheetId="30">#REF!</definedName>
    <definedName name="____________A01" localSheetId="30">#REF!</definedName>
    <definedName name="____________qyc1234" localSheetId="30">#REF!</definedName>
    <definedName name="___________A01" localSheetId="30">#REF!</definedName>
    <definedName name="___________qyc1234" localSheetId="30">#REF!</definedName>
    <definedName name="__________A01" localSheetId="30">#REF!</definedName>
    <definedName name="__________qyc1234" localSheetId="30">#REF!</definedName>
    <definedName name="_________A01" localSheetId="30">#REF!</definedName>
    <definedName name="_________A08" localSheetId="30">'[17]A01-1'!$A$5:$C$36</definedName>
    <definedName name="_________qyc1234" localSheetId="30">#REF!</definedName>
    <definedName name="________A01" localSheetId="30">#REF!</definedName>
    <definedName name="________qyc1234" localSheetId="30">#REF!</definedName>
    <definedName name="_______A01" localSheetId="30">#REF!</definedName>
    <definedName name="_______A08" localSheetId="30">'[18]A01-1'!$A$5:$C$36</definedName>
    <definedName name="_______qyc1234" localSheetId="30">#REF!</definedName>
    <definedName name="______A01" localSheetId="30">#REF!</definedName>
    <definedName name="______qyc1234" localSheetId="30">#REF!</definedName>
    <definedName name="_____A01" localSheetId="30">#REF!</definedName>
    <definedName name="_____qyc1234" localSheetId="30">#REF!</definedName>
    <definedName name="____1A01_" localSheetId="30">#REF!</definedName>
    <definedName name="____A01" localSheetId="30">#REF!</definedName>
    <definedName name="____qyc1234" localSheetId="30">#REF!</definedName>
    <definedName name="___1A01_" localSheetId="30">#REF!</definedName>
    <definedName name="___A01" localSheetId="30">#REF!</definedName>
    <definedName name="___qyc1234" localSheetId="30">#REF!</definedName>
    <definedName name="__1A01_" localSheetId="30">#REF!</definedName>
    <definedName name="__2A01_" localSheetId="30">#REF!</definedName>
    <definedName name="__A01" localSheetId="30">#REF!</definedName>
    <definedName name="__qyc1234" localSheetId="30">#REF!</definedName>
    <definedName name="_1A01_" localSheetId="30">#REF!</definedName>
    <definedName name="_2A01_" localSheetId="30">#REF!</definedName>
    <definedName name="_2A08_" localSheetId="30">'[20]A01-1'!$A$5:$C$36</definedName>
    <definedName name="_A01" localSheetId="30">#REF!</definedName>
    <definedName name="_qyc1234" localSheetId="30">#REF!</definedName>
    <definedName name="Database" localSheetId="30">#REF!</definedName>
    <definedName name="地区名称" localSheetId="30">#REF!</definedName>
    <definedName name="分类" localSheetId="30">#REF!</definedName>
    <definedName name="市州" localSheetId="30">[21]Sheet1!$A$2:$U$2</definedName>
    <definedName name="行业" localSheetId="30">[21]Sheet1!$W$2:$W$9</definedName>
    <definedName name="形式" localSheetId="30">#REF!</definedName>
    <definedName name="性质" localSheetId="30">[22]Sheet2!$A$1:$A$4</definedName>
    <definedName name="支出" localSheetId="30">#REF!</definedName>
    <definedName name="________________A01" localSheetId="31">#REF!</definedName>
    <definedName name="_______________A01" localSheetId="31">#REF!</definedName>
    <definedName name="______________A01" localSheetId="31">#REF!</definedName>
    <definedName name="_____________A01" localSheetId="31">#REF!</definedName>
    <definedName name="____________A01" localSheetId="31">#REF!</definedName>
    <definedName name="____________qyc1234" localSheetId="31">#REF!</definedName>
    <definedName name="___________A01" localSheetId="31">#REF!</definedName>
    <definedName name="___________qyc1234" localSheetId="31">#REF!</definedName>
    <definedName name="__________A01" localSheetId="31">#REF!</definedName>
    <definedName name="__________qyc1234" localSheetId="31">#REF!</definedName>
    <definedName name="_________A01" localSheetId="31">#REF!</definedName>
    <definedName name="_________A08" localSheetId="31">'[17]A01-1'!$A$5:$C$36</definedName>
    <definedName name="_________qyc1234" localSheetId="31">#REF!</definedName>
    <definedName name="________A01" localSheetId="31">#REF!</definedName>
    <definedName name="________qyc1234" localSheetId="31">#REF!</definedName>
    <definedName name="_______A01" localSheetId="31">#REF!</definedName>
    <definedName name="_______A08" localSheetId="31">'[18]A01-1'!$A$5:$C$36</definedName>
    <definedName name="_______qyc1234" localSheetId="31">#REF!</definedName>
    <definedName name="______A01" localSheetId="31">#REF!</definedName>
    <definedName name="______qyc1234" localSheetId="31">#REF!</definedName>
    <definedName name="_____A01" localSheetId="31">#REF!</definedName>
    <definedName name="_____qyc1234" localSheetId="31">#REF!</definedName>
    <definedName name="____1A01_" localSheetId="31">#REF!</definedName>
    <definedName name="____A01" localSheetId="31">#REF!</definedName>
    <definedName name="____qyc1234" localSheetId="31">#REF!</definedName>
    <definedName name="___1A01_" localSheetId="31">#REF!</definedName>
    <definedName name="___A01" localSheetId="31">#REF!</definedName>
    <definedName name="___qyc1234" localSheetId="31">#REF!</definedName>
    <definedName name="__1A01_" localSheetId="31">#REF!</definedName>
    <definedName name="__2A01_" localSheetId="31">#REF!</definedName>
    <definedName name="__A01" localSheetId="31">#REF!</definedName>
    <definedName name="__qyc1234" localSheetId="31">#REF!</definedName>
    <definedName name="_1A01_" localSheetId="31">#REF!</definedName>
    <definedName name="_2A01_" localSheetId="31">#REF!</definedName>
    <definedName name="_2A08_" localSheetId="31">'[19]A01-1'!$A$5:$C$36</definedName>
    <definedName name="_A01" localSheetId="31">#REF!</definedName>
    <definedName name="_qyc1234" localSheetId="31">#REF!</definedName>
    <definedName name="Database" localSheetId="31">#REF!</definedName>
    <definedName name="地区名称" localSheetId="31">#REF!</definedName>
    <definedName name="分类" localSheetId="31">#REF!</definedName>
    <definedName name="市州" localSheetId="31">[21]Sheet1!$A$2:$U$2</definedName>
    <definedName name="行业" localSheetId="31">[21]Sheet1!$W$2:$W$9</definedName>
    <definedName name="形式" localSheetId="31">#REF!</definedName>
    <definedName name="性质" localSheetId="31">[22]Sheet2!$A$1:$A$4</definedName>
    <definedName name="支出" localSheetId="31">#REF!</definedName>
    <definedName name="________________A01" localSheetId="32">#REF!</definedName>
    <definedName name="_______________A01" localSheetId="32">#REF!</definedName>
    <definedName name="______________A01" localSheetId="32">#REF!</definedName>
    <definedName name="_____________A01" localSheetId="32">#REF!</definedName>
    <definedName name="____________A01" localSheetId="32">#REF!</definedName>
    <definedName name="____________qyc1234" localSheetId="32">#REF!</definedName>
    <definedName name="___________A01" localSheetId="32">#REF!</definedName>
    <definedName name="___________qyc1234" localSheetId="32">#REF!</definedName>
    <definedName name="__________A01" localSheetId="32">#REF!</definedName>
    <definedName name="__________qyc1234" localSheetId="32">#REF!</definedName>
    <definedName name="_________A01" localSheetId="32">#REF!</definedName>
    <definedName name="_________A08" localSheetId="32">'[17]A01-1'!$A$5:$C$36</definedName>
    <definedName name="_________qyc1234" localSheetId="32">#REF!</definedName>
    <definedName name="________A01" localSheetId="32">#REF!</definedName>
    <definedName name="________qyc1234" localSheetId="32">#REF!</definedName>
    <definedName name="_______A01" localSheetId="32">#REF!</definedName>
    <definedName name="_______A08" localSheetId="32">'[18]A01-1'!$A$5:$C$36</definedName>
    <definedName name="_______qyc1234" localSheetId="32">#REF!</definedName>
    <definedName name="______A01" localSheetId="32">#REF!</definedName>
    <definedName name="______qyc1234" localSheetId="32">#REF!</definedName>
    <definedName name="_____A01" localSheetId="32">#REF!</definedName>
    <definedName name="_____qyc1234" localSheetId="32">#REF!</definedName>
    <definedName name="____1A01_" localSheetId="32">#REF!</definedName>
    <definedName name="____A01" localSheetId="32">#REF!</definedName>
    <definedName name="____qyc1234" localSheetId="32">#REF!</definedName>
    <definedName name="___1A01_" localSheetId="32">#REF!</definedName>
    <definedName name="___A01" localSheetId="32">#REF!</definedName>
    <definedName name="___qyc1234" localSheetId="32">#REF!</definedName>
    <definedName name="__1A01_" localSheetId="32">#REF!</definedName>
    <definedName name="__2A01_" localSheetId="32">#REF!</definedName>
    <definedName name="__A01" localSheetId="32">#REF!</definedName>
    <definedName name="__qyc1234" localSheetId="32">#REF!</definedName>
    <definedName name="_1A01_" localSheetId="32">#REF!</definedName>
    <definedName name="_2A01_" localSheetId="32">#REF!</definedName>
    <definedName name="_2A08_" localSheetId="32">'[19]A01-1'!$A$5:$C$36</definedName>
    <definedName name="_A01" localSheetId="32">#REF!</definedName>
    <definedName name="_qyc1234" localSheetId="32">#REF!</definedName>
    <definedName name="Database" localSheetId="32">#REF!</definedName>
    <definedName name="地区名称" localSheetId="32">#REF!</definedName>
    <definedName name="分类" localSheetId="32">#REF!</definedName>
    <definedName name="市州" localSheetId="32">[21]Sheet1!$A$2:$U$2</definedName>
    <definedName name="行业" localSheetId="32">[21]Sheet1!$W$2:$W$9</definedName>
    <definedName name="形式" localSheetId="32">#REF!</definedName>
    <definedName name="性质" localSheetId="32">[22]Sheet2!$A$1:$A$4</definedName>
    <definedName name="支出" localSheetId="32">#REF!</definedName>
    <definedName name="________________A01" localSheetId="33">#REF!</definedName>
    <definedName name="_______________A01" localSheetId="33">#REF!</definedName>
    <definedName name="______________A01" localSheetId="33">#REF!</definedName>
    <definedName name="_____________A01" localSheetId="33">#REF!</definedName>
    <definedName name="____________A01" localSheetId="33">#REF!</definedName>
    <definedName name="____________qyc1234" localSheetId="33">#REF!</definedName>
    <definedName name="___________A01" localSheetId="33">#REF!</definedName>
    <definedName name="___________qyc1234" localSheetId="33">#REF!</definedName>
    <definedName name="__________A01" localSheetId="33">#REF!</definedName>
    <definedName name="__________qyc1234" localSheetId="33">#REF!</definedName>
    <definedName name="_________A01" localSheetId="33">#REF!</definedName>
    <definedName name="_________A08" localSheetId="33">'[17]A01-1'!$A$5:$C$36</definedName>
    <definedName name="_________qyc1234" localSheetId="33">#REF!</definedName>
    <definedName name="________A01" localSheetId="33">#REF!</definedName>
    <definedName name="________qyc1234" localSheetId="33">#REF!</definedName>
    <definedName name="_______A01" localSheetId="33">#REF!</definedName>
    <definedName name="_______A08" localSheetId="33">'[18]A01-1'!$A$5:$C$36</definedName>
    <definedName name="_______qyc1234" localSheetId="33">#REF!</definedName>
    <definedName name="______A01" localSheetId="33">#REF!</definedName>
    <definedName name="______qyc1234" localSheetId="33">#REF!</definedName>
    <definedName name="_____A01" localSheetId="33">#REF!</definedName>
    <definedName name="_____qyc1234" localSheetId="33">#REF!</definedName>
    <definedName name="____1A01_" localSheetId="33">#REF!</definedName>
    <definedName name="____A01" localSheetId="33">#REF!</definedName>
    <definedName name="____qyc1234" localSheetId="33">#REF!</definedName>
    <definedName name="___1A01_" localSheetId="33">#REF!</definedName>
    <definedName name="___A01" localSheetId="33">#REF!</definedName>
    <definedName name="___qyc1234" localSheetId="33">#REF!</definedName>
    <definedName name="__1A01_" localSheetId="33">#REF!</definedName>
    <definedName name="__2A01_" localSheetId="33">#REF!</definedName>
    <definedName name="__A01" localSheetId="33">#REF!</definedName>
    <definedName name="__qyc1234" localSheetId="33">#REF!</definedName>
    <definedName name="_1A01_" localSheetId="33">#REF!</definedName>
    <definedName name="_2A01_" localSheetId="33">#REF!</definedName>
    <definedName name="_2A08_" localSheetId="33">'[20]A01-1'!$A$5:$C$36</definedName>
    <definedName name="_A01" localSheetId="33">#REF!</definedName>
    <definedName name="_qyc1234" localSheetId="33">#REF!</definedName>
    <definedName name="Database" localSheetId="33">#REF!</definedName>
    <definedName name="地区名称" localSheetId="33">#REF!</definedName>
    <definedName name="分类" localSheetId="33">#REF!</definedName>
    <definedName name="市州" localSheetId="33">[21]Sheet1!$A$2:$U$2</definedName>
    <definedName name="行业" localSheetId="33">[21]Sheet1!$W$2:$W$9</definedName>
    <definedName name="形式" localSheetId="33">#REF!</definedName>
    <definedName name="性质" localSheetId="33">[22]Sheet2!$A$1:$A$4</definedName>
    <definedName name="支出" localSheetId="33">#REF!</definedName>
    <definedName name="_xlnm.Print_Area" localSheetId="9">'10-本级支出经济分类'!$A$1:$B$49</definedName>
    <definedName name="_xlnm.Print_Area" localSheetId="14">'15-本地区基金支出'!$A$1:$B$49</definedName>
    <definedName name="_______________A01" localSheetId="40">#REF!</definedName>
    <definedName name="_______________A08" localSheetId="40">'[3]A01-1'!$A$5:$C$36</definedName>
    <definedName name="___1A01_" localSheetId="40">#REF!</definedName>
    <definedName name="___2A08_" localSheetId="40">'[3]A01-1'!$A$5:$C$36</definedName>
    <definedName name="__1A01_" localSheetId="40">#REF!</definedName>
    <definedName name="__2A08_" localSheetId="40">'[3]A01-1'!$A$5:$C$36</definedName>
    <definedName name="__A01" localSheetId="40">#REF!</definedName>
    <definedName name="__A08" localSheetId="40">'[3]A01-1'!$A$5:$C$36</definedName>
    <definedName name="_1A01_" localSheetId="40">#REF!</definedName>
    <definedName name="_2A01_" localSheetId="40">#REF!</definedName>
    <definedName name="_2A08_" localSheetId="40">'[13]A01-1'!$A$5:$C$36</definedName>
    <definedName name="_4A08_" localSheetId="40">'[3]A01-1'!$A$5:$C$36</definedName>
    <definedName name="_A01" localSheetId="40">#REF!</definedName>
    <definedName name="_A08" localSheetId="40">'[3]A01-1'!$A$5:$C$36</definedName>
    <definedName name="Database" localSheetId="40" hidden="1">#REF!</definedName>
    <definedName name="_xlnm.Print_Titles" localSheetId="40">'41-本级新增政府债券项目实施 '!$4:$5</definedName>
    <definedName name="地区名称" localSheetId="40">#REF!</definedName>
    <definedName name="支出" localSheetId="40">#REF!</definedName>
    <definedName name="_______________A01" localSheetId="41">#REF!</definedName>
    <definedName name="_______________A08" localSheetId="41">'[3]A01-1'!$A$5:$C$36</definedName>
    <definedName name="___1A01_" localSheetId="41">#REF!</definedName>
    <definedName name="___2A08_" localSheetId="41">'[3]A01-1'!$A$5:$C$36</definedName>
    <definedName name="__1A01_" localSheetId="41">#REF!</definedName>
    <definedName name="__2A08_" localSheetId="41">'[3]A01-1'!$A$5:$C$36</definedName>
    <definedName name="__A01" localSheetId="41">#REF!</definedName>
    <definedName name="__A08" localSheetId="41">'[3]A01-1'!$A$5:$C$36</definedName>
    <definedName name="_1A01_" localSheetId="41">#REF!</definedName>
    <definedName name="_2A01_" localSheetId="41">#REF!</definedName>
    <definedName name="_2A08_" localSheetId="41">'[13]A01-1'!$A$5:$C$36</definedName>
    <definedName name="_4A08_" localSheetId="41">'[3]A01-1'!$A$5:$C$36</definedName>
    <definedName name="_A01" localSheetId="41">#REF!</definedName>
    <definedName name="_A08" localSheetId="41">'[3]A01-1'!$A$5:$C$36</definedName>
    <definedName name="Database" localSheetId="41" hidden="1">#REF!</definedName>
    <definedName name="_xlnm.Print_Area" localSheetId="41">'42-地方政府债务限额提前下达情况表'!$A:$E</definedName>
    <definedName name="地区名称" localSheetId="41">#REF!</definedName>
    <definedName name="支出" localSheetId="41">#REF!</definedName>
    <definedName name="_______________A01" localSheetId="42">#REF!</definedName>
    <definedName name="_______________A08" localSheetId="42">'[3]A01-1'!$A$5:$C$36</definedName>
    <definedName name="___1A01_" localSheetId="42">#REF!</definedName>
    <definedName name="___2A08_" localSheetId="42">'[3]A01-1'!$A$5:$C$36</definedName>
    <definedName name="__1A01_" localSheetId="42">#REF!</definedName>
    <definedName name="__2A08_" localSheetId="42">'[3]A01-1'!$A$5:$C$36</definedName>
    <definedName name="__A01" localSheetId="42">#REF!</definedName>
    <definedName name="__A08" localSheetId="42">'[3]A01-1'!$A$5:$C$36</definedName>
    <definedName name="_1A01_" localSheetId="42">#REF!</definedName>
    <definedName name="_2A01_" localSheetId="42">#REF!</definedName>
    <definedName name="_2A08_" localSheetId="42">'[13]A01-1'!$A$5:$C$36</definedName>
    <definedName name="_4A08_" localSheetId="42">'[3]A01-1'!$A$5:$C$36</definedName>
    <definedName name="_A01" localSheetId="42">#REF!</definedName>
    <definedName name="_A08" localSheetId="42">'[3]A01-1'!$A$5:$C$36</definedName>
    <definedName name="_xlnm._FilterDatabase" localSheetId="42" hidden="1">'43-年初新增地方政府债券资金安排表'!$4:$15</definedName>
    <definedName name="Database" localSheetId="42" hidden="1">#REF!</definedName>
    <definedName name="_xlnm.Print_Area" localSheetId="42">'43-年初新增地方政府债券资金安排表'!$A:$F</definedName>
    <definedName name="_xlnm.Print_Titles" localSheetId="42">'43-年初新增地方政府债券资金安排表'!$4:$4</definedName>
    <definedName name="地区名称" localSheetId="42">#REF!</definedName>
    <definedName name="支出" localSheetId="42">#REF!</definedName>
    <definedName name="_______________A01" localSheetId="43">#REF!</definedName>
    <definedName name="_______________A08" localSheetId="43">'[3]A01-1'!$A$5:$C$36</definedName>
    <definedName name="______________A01" localSheetId="43">#REF!</definedName>
    <definedName name="_____________A01" localSheetId="43">#REF!</definedName>
    <definedName name="____________A01" localSheetId="43">#REF!</definedName>
    <definedName name="____________qyc1234" localSheetId="43">#REF!</definedName>
    <definedName name="___________A01" localSheetId="43">#REF!</definedName>
    <definedName name="___________qyc1234" localSheetId="43">#REF!</definedName>
    <definedName name="__________A01" localSheetId="43">#REF!</definedName>
    <definedName name="__________qyc1234" localSheetId="43">#REF!</definedName>
    <definedName name="_________A01" localSheetId="43">#REF!</definedName>
    <definedName name="_________qyc1234" localSheetId="43">#REF!</definedName>
    <definedName name="________A01" localSheetId="43">#REF!</definedName>
    <definedName name="________qyc1234" localSheetId="43">#REF!</definedName>
    <definedName name="_______A01" localSheetId="43">#REF!</definedName>
    <definedName name="_______qyc1234" localSheetId="43">#REF!</definedName>
    <definedName name="______A01" localSheetId="43">#REF!</definedName>
    <definedName name="______qyc1234" localSheetId="43">#REF!</definedName>
    <definedName name="_____A01" localSheetId="43">#REF!</definedName>
    <definedName name="_____qyc1234" localSheetId="43">#REF!</definedName>
    <definedName name="____1A01_" localSheetId="43">#REF!</definedName>
    <definedName name="____A01" localSheetId="43">#REF!</definedName>
    <definedName name="____qyc1234" localSheetId="43">#REF!</definedName>
    <definedName name="___1A01_" localSheetId="43">#REF!</definedName>
    <definedName name="___2A08_" localSheetId="43">'[3]A01-1'!$A$5:$C$36</definedName>
    <definedName name="___A01" localSheetId="43">#REF!</definedName>
    <definedName name="___qyc1234" localSheetId="43">#REF!</definedName>
    <definedName name="__1A01_" localSheetId="43">#REF!</definedName>
    <definedName name="__2A01_" localSheetId="43">#REF!</definedName>
    <definedName name="__2A08_" localSheetId="43">'[3]A01-1'!$A$5:$C$36</definedName>
    <definedName name="__A01" localSheetId="43">#REF!</definedName>
    <definedName name="__A08" localSheetId="43">'[3]A01-1'!$A$5:$C$36</definedName>
    <definedName name="__qyc1234" localSheetId="43">#REF!</definedName>
    <definedName name="_1A01_" localSheetId="43">#REF!</definedName>
    <definedName name="_2A01_" localSheetId="43">#REF!</definedName>
    <definedName name="_2A08_" localSheetId="43">'[13]A01-1'!$A$5:$C$36</definedName>
    <definedName name="_4A08_" localSheetId="43">'[3]A01-1'!$A$5:$C$36</definedName>
    <definedName name="_A01" localSheetId="43">#REF!</definedName>
    <definedName name="_A08" localSheetId="43">'[3]A01-1'!$A$5:$C$36</definedName>
    <definedName name="_qyc1234" localSheetId="43">#REF!</definedName>
    <definedName name="Database" localSheetId="43" hidden="1">#REF!</definedName>
    <definedName name="地区名称" localSheetId="43">#REF!</definedName>
    <definedName name="分类" localSheetId="43">#REF!</definedName>
    <definedName name="形式" localSheetId="43">#REF!</definedName>
    <definedName name="支出" localSheetId="43">#REF!</definedName>
    <definedName name="_xlnm.Print_Area" localSheetId="4">'05-本级一般支出'!$A$1:$B$262</definedName>
    <definedName name="_xlnm.Print_Area" localSheetId="10">'11-本级基本支出经济分类 '!$A$1:$B$26</definedName>
  </definedNames>
  <calcPr calcId="144525"/>
</workbook>
</file>

<file path=xl/sharedStrings.xml><?xml version="1.0" encoding="utf-8"?>
<sst xmlns="http://schemas.openxmlformats.org/spreadsheetml/2006/main" count="1645" uniqueCount="977">
  <si>
    <t>表1</t>
  </si>
  <si>
    <t>2025年茂县地方一般公共预算收入预算表</t>
  </si>
  <si>
    <t>单位：万元</t>
  </si>
  <si>
    <t>预算科目</t>
  </si>
  <si>
    <t>预算数</t>
  </si>
  <si>
    <t>税收收入小计</t>
  </si>
  <si>
    <t>一、增值税</t>
  </si>
  <si>
    <t>二、消费税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</si>
  <si>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</si>
  <si>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</si>
  <si>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</si>
  <si>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</si>
  <si>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</si>
  <si>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</si>
  <si>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</si>
  <si>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</si>
  <si>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</si>
  <si>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</si>
  <si>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</si>
  <si>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</si>
  <si>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</si>
  <si>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</si>
  <si>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</si>
  <si>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</si>
  <si>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</si>
  <si>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</si>
  <si>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</si>
  <si>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</si>
  <si>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</si>
  <si>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</si>
  <si>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</si>
  <si>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</si>
  <si>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表2</t>
  </si>
  <si>
    <t>2025年茂县一般公共预算支出预算表</t>
  </si>
  <si>
    <t>小计</t>
  </si>
  <si>
    <t>全县自有财力</t>
  </si>
  <si>
    <t>上级提前通知
专项转移支付</t>
  </si>
  <si>
    <t>动用上年结余安排</t>
  </si>
  <si>
    <t>调入资金</t>
  </si>
  <si>
    <t>其他资金</t>
  </si>
  <si>
    <t>一、一般公共服务支出</t>
  </si>
  <si>
    <t>二、外交支出</t>
  </si>
  <si>
    <t>三、国防支出</t>
  </si>
  <si>
    <t>四、公共安全支出</t>
  </si>
  <si>
    <t>五、教育支出</t>
  </si>
  <si>
    <t>人代会报告31986</t>
  </si>
  <si>
    <t>六、科学技术支出</t>
  </si>
  <si>
    <t>七、文化旅游体育与传媒支出</t>
  </si>
  <si>
    <t>八、社会保障和就业支出</t>
  </si>
  <si>
    <t>人代会报告12542</t>
  </si>
  <si>
    <t>九、卫生健康支出</t>
  </si>
  <si>
    <t>人代会报告14413</t>
  </si>
  <si>
    <t>十、节能环保支出</t>
  </si>
  <si>
    <t>十一、城乡社区支出</t>
  </si>
  <si>
    <t>人代会报告778</t>
  </si>
  <si>
    <t>十二、农林水支出</t>
  </si>
  <si>
    <t>人代会报告11833</t>
  </si>
  <si>
    <t>十三、交通运输支出</t>
  </si>
  <si>
    <t>人代会报告386</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</si>
  <si>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</si>
  <si>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</si>
  <si>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</si>
  <si>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</si>
  <si>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</si>
  <si>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</si>
  <si>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</si>
  <si>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</si>
  <si>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</si>
  <si>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</si>
  <si>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</si>
  <si>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</si>
  <si>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</si>
  <si>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表3</t>
  </si>
  <si>
    <t>2025年茂县一般公共预算收支预算平衡表</t>
  </si>
  <si>
    <t>收   入</t>
  </si>
  <si>
    <t>支   出</t>
  </si>
  <si>
    <t>一般公共预算收入</t>
  </si>
  <si>
    <t>一般公共预算支出</t>
  </si>
  <si>
    <t>转移性收入</t>
  </si>
  <si>
    <t>转移性支出</t>
  </si>
  <si>
    <t>上级补助收入</t>
  </si>
  <si>
    <t>上解支出</t>
  </si>
  <si>
    <t xml:space="preserve">    返还性收入</t>
  </si>
  <si>
    <t>体制上解支出</t>
  </si>
  <si>
    <t>一般性转移支付收入</t>
  </si>
  <si>
    <t>专项上解支出</t>
  </si>
  <si>
    <t>专项转移支付收入</t>
  </si>
  <si>
    <t>调出资金</t>
  </si>
  <si>
    <t>上年结余收入</t>
  </si>
  <si>
    <t>区域间转移性支出</t>
  </si>
  <si>
    <t>援助其他地区支出</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</si>
  <si>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</si>
  <si>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</si>
  <si>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</si>
  <si>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</si>
  <si>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</si>
  <si>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</si>
  <si>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</si>
  <si>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</si>
  <si>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</si>
  <si>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</si>
  <si>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</si>
  <si>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</si>
  <si>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</si>
  <si>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</si>
  <si>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</si>
  <si>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债务还本支出</t>
  </si>
  <si>
    <t>区域间转移性收入</t>
  </si>
  <si>
    <t>地方政府一般债务还本支出</t>
  </si>
  <si>
    <t>接受其他地区援助收入</t>
  </si>
  <si>
    <t>地方政府一般债券还本支出</t>
  </si>
  <si>
    <t>生态保护补偿转移性收入</t>
  </si>
  <si>
    <t>地方政府向外国政府借款还本支出</t>
  </si>
  <si>
    <t>土地指标调剂转移性收入</t>
  </si>
  <si>
    <t>地方政府向国际组织借款还本支出</t>
  </si>
  <si>
    <t>其他转移性收入</t>
  </si>
  <si>
    <t>动用预算稳定调节基金</t>
  </si>
  <si>
    <t>国债转贷收入</t>
  </si>
  <si>
    <t>国债转贷资金上年结余</t>
  </si>
  <si>
    <t>国债转贷转补助数</t>
  </si>
  <si>
    <t>收  入  总  计</t>
  </si>
  <si>
    <t>支  出  总  计</t>
  </si>
  <si>
    <t>表4</t>
  </si>
  <si>
    <t>2025年茂县县级一般公共预算收入预算表</t>
  </si>
  <si>
    <t>预    算    科    目</t>
  </si>
  <si>
    <t>十五、环境税</t>
  </si>
  <si>
    <t>表5</t>
  </si>
  <si>
    <t>2025年茂县县级一般公共预算支出预算表</t>
  </si>
  <si>
    <t xml:space="preserve">  人大事务</t>
  </si>
  <si>
    <t xml:space="preserve">    行政运行</t>
  </si>
  <si>
    <t xml:space="preserve">    代表工作</t>
  </si>
  <si>
    <t xml:space="preserve">    事业运行</t>
  </si>
  <si>
    <t xml:space="preserve">    人大监督</t>
  </si>
  <si>
    <t xml:space="preserve">  政协事务</t>
  </si>
  <si>
    <t xml:space="preserve">  政府办公厅（室）及相关机构事务</t>
  </si>
  <si>
    <t xml:space="preserve">    其他与政府办公厅（室）及相关机构事务支出</t>
  </si>
  <si>
    <t xml:space="preserve">  发展与改革事务</t>
  </si>
  <si>
    <t xml:space="preserve">   </t>
  </si>
  <si>
    <t xml:space="preserve">  统计信息事务</t>
  </si>
  <si>
    <t xml:space="preserve">    专项统计业务</t>
  </si>
  <si>
    <t xml:space="preserve">  财政事务</t>
  </si>
  <si>
    <t>   财政国库业务</t>
  </si>
  <si>
    <t xml:space="preserve">    其他财政事务支出</t>
  </si>
  <si>
    <t xml:space="preserve">  税收事务</t>
  </si>
  <si>
    <t xml:space="preserve">    其他税收事务支出</t>
  </si>
  <si>
    <t xml:space="preserve">  审计事务</t>
  </si>
  <si>
    <t xml:space="preserve">  纪检监察事务</t>
  </si>
  <si>
    <t xml:space="preserve">  商贸事务</t>
  </si>
  <si>
    <t xml:space="preserve">  民族事务</t>
  </si>
  <si>
    <t xml:space="preserve">    一般行政管理事务</t>
  </si>
  <si>
    <t xml:space="preserve">  档案事务</t>
  </si>
  <si>
    <t xml:space="preserve">  民主党派及工商联事务</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</si>
  <si>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</si>
  <si>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</si>
  <si>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</si>
  <si>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</si>
  <si>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</si>
  <si>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</si>
  <si>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统战事务</t>
  </si>
  <si>
    <t xml:space="preserve">  市场监督管理事务</t>
  </si>
  <si>
    <t xml:space="preserve">  社会工作事务</t>
  </si>
  <si>
    <t xml:space="preserve">    专项业务</t>
  </si>
  <si>
    <t>二、国防支出</t>
  </si>
  <si>
    <t xml:space="preserve">  国防动员</t>
  </si>
  <si>
    <t xml:space="preserve">    民兵</t>
  </si>
  <si>
    <t>三、公共安全支出</t>
  </si>
  <si>
    <t xml:space="preserve">  武装警察部队</t>
  </si>
  <si>
    <t xml:space="preserve">    武装警察部队</t>
  </si>
  <si>
    <t xml:space="preserve">  公安</t>
  </si>
  <si>
    <t xml:space="preserve">  司法</t>
  </si>
  <si>
    <t>四、教育支出</t>
  </si>
  <si>
    <t xml:space="preserve">  教育管理事务</t>
  </si>
  <si>
    <t xml:space="preserve">  普通教育</t>
  </si>
  <si>
    <t xml:space="preserve">    学前教育</t>
  </si>
  <si>
    <t xml:space="preserve">    小学教育</t>
  </si>
  <si>
    <t xml:space="preserve">    初中教育</t>
  </si>
  <si>
    <t xml:space="preserve">    高中教育</t>
  </si>
  <si>
    <t xml:space="preserve">  进修及培训</t>
  </si>
  <si>
    <t xml:space="preserve">    教师进修</t>
  </si>
  <si>
    <t xml:space="preserve">    干部教育</t>
  </si>
  <si>
    <t xml:space="preserve">  教育费附加安排的支出</t>
  </si>
  <si>
    <t xml:space="preserve">    其他教育费附加安排的支出</t>
  </si>
  <si>
    <t>五、科学技术支出</t>
  </si>
  <si>
    <t xml:space="preserve">  科学技术管理事务</t>
  </si>
  <si>
    <t xml:space="preserve">    其他科学技术管理事务支出</t>
  </si>
  <si>
    <t xml:space="preserve">  科技条件与服务</t>
  </si>
  <si>
    <t xml:space="preserve">    其他科技条件与服务支出</t>
  </si>
  <si>
    <t>六、文化旅游体育与传媒支出</t>
  </si>
  <si>
    <t xml:space="preserve">  文化和旅游</t>
  </si>
  <si>
    <t xml:space="preserve">    图书馆</t>
  </si>
  <si>
    <t xml:space="preserve">    群众文化</t>
  </si>
  <si>
    <t xml:space="preserve">  文物</t>
  </si>
  <si>
    <t xml:space="preserve">    博物馆</t>
  </si>
  <si>
    <t xml:space="preserve">  体育</t>
  </si>
  <si>
    <t xml:space="preserve">    体育场馆</t>
  </si>
  <si>
    <t xml:space="preserve">  新闻出版电影</t>
  </si>
  <si>
    <t xml:space="preserve">    出版发行</t>
  </si>
  <si>
    <t xml:space="preserve">  广播电视</t>
  </si>
  <si>
    <t xml:space="preserve">    广播电视事务</t>
  </si>
  <si>
    <t xml:space="preserve">  其他文化旅游体育与传媒支出</t>
  </si>
  <si>
    <t xml:space="preserve">    其他文化旅游体育与传媒支出</t>
  </si>
  <si>
    <t>七、社会保障和就业支出</t>
  </si>
  <si>
    <t xml:space="preserve">  人力资源和社会保障管理事务</t>
  </si>
  <si>
    <t xml:space="preserve">    社会保险经办机构</t>
  </si>
  <si>
    <t xml:space="preserve">  民政管理事务</t>
  </si>
  <si>
    <t xml:space="preserve">    其他民政管理事务支出</t>
  </si>
  <si>
    <t xml:space="preserve">  行政事业单位养老支出</t>
  </si>
  <si>
    <t xml:space="preserve">    机关事业单位基本养老保险缴费支出</t>
  </si>
  <si>
    <t xml:space="preserve">    机关事业单位职业年金缴费支出</t>
  </si>
  <si>
    <t xml:space="preserve">  抚恤</t>
  </si>
  <si>
    <t xml:space="preserve">    在乡复员、退伍军人生活补助</t>
  </si>
  <si>
    <t xml:space="preserve">    义务兵优待</t>
  </si>
  <si>
    <t xml:space="preserve">  退役安置</t>
  </si>
  <si>
    <t xml:space="preserve">    退役士兵安置</t>
  </si>
  <si>
    <t xml:space="preserve">    军队移交政府的离退休人员安置</t>
  </si>
  <si>
    <t xml:space="preserve">    军队转业干部安置</t>
  </si>
  <si>
    <t xml:space="preserve">  社会福利</t>
  </si>
  <si>
    <t xml:space="preserve">    儿童福利</t>
  </si>
  <si>
    <t xml:space="preserve">    老年福利</t>
  </si>
  <si>
    <t xml:space="preserve">    养老服务</t>
  </si>
  <si>
    <t xml:space="preserve">  残疾人事业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</si>
  <si>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</si>
  <si>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</si>
  <si>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</si>
  <si>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</si>
  <si>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</si>
  <si>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</si>
  <si>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</si>
  <si>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</si>
  <si>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</si>
  <si>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特困人员救助供养</t>
  </si>
  <si>
    <t xml:space="preserve">    城市特困人员救助供养支出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</si>
  <si>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</si>
  <si>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</si>
  <si>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</si>
  <si>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</si>
  <si>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</si>
  <si>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八、卫生健康支出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</si>
  <si>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</si>
  <si>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</si>
  <si>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</si>
  <si>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</si>
  <si>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</si>
  <si>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</si>
  <si>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</si>
  <si>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</si>
  <si>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</si>
  <si>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</si>
  <si>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</si>
  <si>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妇幼保健机构</t>
  </si>
  <si>
    <t xml:space="preserve">    基本公共卫生服务</t>
  </si>
  <si>
    <t xml:space="preserve">    重大公共卫生服务</t>
  </si>
  <si>
    <t xml:space="preserve">    突发公共卫生事件应急处置</t>
  </si>
  <si>
    <t xml:space="preserve">  计划生育事务</t>
  </si>
  <si>
    <t xml:space="preserve">    计划生育服务</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</si>
  <si>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</si>
  <si>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</si>
  <si>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</si>
  <si>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</si>
  <si>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</si>
  <si>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</si>
  <si>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</si>
  <si>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</si>
  <si>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</si>
  <si>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</si>
  <si>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其他卫生健康支出</t>
  </si>
  <si>
    <t xml:space="preserve">    其他卫生健康支出</t>
  </si>
  <si>
    <t>九、城乡社区支出</t>
  </si>
  <si>
    <t xml:space="preserve">  城乡社区管理事务</t>
  </si>
  <si>
    <t xml:space="preserve">    其他城乡社区管理事务支出</t>
  </si>
  <si>
    <t>十、农林水支出</t>
  </si>
  <si>
    <t xml:space="preserve">  农业农村</t>
  </si>
  <si>
    <t xml:space="preserve">    病虫害控制</t>
  </si>
  <si>
    <t xml:space="preserve">    其他农业农村支出</t>
  </si>
  <si>
    <t xml:space="preserve">  林业和草原</t>
  </si>
  <si>
    <t xml:space="preserve">    事业机构</t>
  </si>
  <si>
    <t xml:space="preserve">    林业草原防灾减灾</t>
  </si>
  <si>
    <t xml:space="preserve">  水利</t>
  </si>
  <si>
    <t xml:space="preserve">    其他水利支出</t>
  </si>
  <si>
    <t xml:space="preserve">  巩固脱贫攻坚成果衔接乡村振兴</t>
  </si>
  <si>
    <t xml:space="preserve">    农村基础设施建设</t>
  </si>
  <si>
    <t xml:space="preserve">    社会发展</t>
  </si>
  <si>
    <t xml:space="preserve">    其他巩固脱贫攻坚成果衔接乡村振兴支出</t>
  </si>
  <si>
    <t xml:space="preserve">  农村综合改革</t>
  </si>
  <si>
    <t xml:space="preserve">    对村民委员会和村党支部的补助</t>
  </si>
  <si>
    <t xml:space="preserve">  其他农林水支出</t>
  </si>
  <si>
    <t xml:space="preserve">    其他农林水支出</t>
  </si>
  <si>
    <t>十一、交通运输支出</t>
  </si>
  <si>
    <t xml:space="preserve">  公路水路运输</t>
  </si>
  <si>
    <t xml:space="preserve">    其他公路水路运输支出</t>
  </si>
  <si>
    <t>十二、商业服务业等支出</t>
  </si>
  <si>
    <t xml:space="preserve">  商业流通事务</t>
  </si>
  <si>
    <t>十三、自然资源海洋气象等支出</t>
  </si>
  <si>
    <t xml:space="preserve">  自然资源事务</t>
  </si>
  <si>
    <t>十四、住房保障支出</t>
  </si>
  <si>
    <t xml:space="preserve">  住房改革支出</t>
  </si>
  <si>
    <t xml:space="preserve">    住房公积金</t>
  </si>
  <si>
    <t>十五、粮油物资储备支出</t>
  </si>
  <si>
    <t xml:space="preserve">  粮油物资事务</t>
  </si>
  <si>
    <t xml:space="preserve">  粮油储备</t>
  </si>
  <si>
    <t xml:space="preserve">    其他粮油储备支出</t>
  </si>
  <si>
    <t>十六、灾害防治及应急管理支出</t>
  </si>
  <si>
    <t xml:space="preserve">  应急管理事务</t>
  </si>
  <si>
    <t xml:space="preserve">  消防救援事务</t>
  </si>
  <si>
    <t xml:space="preserve">  地震事务</t>
  </si>
  <si>
    <t xml:space="preserve">  自然灾害救灾及恢复重建支出</t>
  </si>
  <si>
    <t xml:space="preserve">    自然灾害救灾补助</t>
  </si>
  <si>
    <t xml:space="preserve">  其他灾害防治及应急管理支出</t>
  </si>
  <si>
    <t xml:space="preserve">    其他灾害防治及应急管理支出</t>
  </si>
  <si>
    <t>十七、预备费</t>
  </si>
  <si>
    <t>十八、其他支出</t>
  </si>
  <si>
    <t xml:space="preserve">  年初预留</t>
  </si>
  <si>
    <t xml:space="preserve">    年初预留</t>
  </si>
  <si>
    <t>十九、债务付息支出</t>
  </si>
  <si>
    <t xml:space="preserve">  地方政府一般债务付息支出</t>
  </si>
  <si>
    <t xml:space="preserve">    地方政府一般债券付息支出</t>
  </si>
  <si>
    <t>本级一般支出合计</t>
  </si>
  <si>
    <t>表6</t>
  </si>
  <si>
    <t>2025年茂县县级一般公共预算收支预算平衡表</t>
  </si>
  <si>
    <t>收  入</t>
  </si>
  <si>
    <t>支  出</t>
  </si>
  <si>
    <t>补助下级支出</t>
  </si>
  <si>
    <t xml:space="preserve">       返还性收入</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</si>
  <si>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</si>
  <si>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</si>
  <si>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</si>
  <si>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</si>
  <si>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</si>
  <si>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</si>
  <si>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</si>
  <si>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</si>
  <si>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</si>
  <si>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</si>
  <si>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</si>
  <si>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2025年上级对茂县一般公共预算转移支付和税收返还预算表</t>
  </si>
  <si>
    <t>预 算 科 目</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</si>
  <si>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</si>
  <si>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</si>
  <si>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</si>
  <si>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</si>
  <si>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</si>
  <si>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</si>
  <si>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</si>
  <si>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</si>
  <si>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</si>
  <si>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</si>
  <si>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r>
      <rPr>
        <sz val="12"/>
        <rFont val="宋体"/>
        <charset val="134"/>
      </rPr>
      <t xml:space="preserve"> </t>
    </r>
    <r>
      <rPr>
        <sz val="11"/>
        <color theme="1"/>
        <rFont val="宋体"/>
        <charset val="134"/>
        <scheme val="minor"/>
      </rPr>
      <t xml:space="preserve">   县级基本财力保障机制奖补资金收入</t>
    </r>
  </si>
  <si>
    <r>
      <rPr>
        <sz val="12"/>
        <rFont val="宋体"/>
        <charset val="134"/>
      </rPr>
      <t xml:space="preserve"> </t>
    </r>
    <r>
      <rPr>
        <sz val="11"/>
        <color theme="1"/>
        <rFont val="宋体"/>
        <charset val="134"/>
        <scheme val="minor"/>
      </rPr>
      <t xml:space="preserve">   结算补助收入</t>
    </r>
  </si>
  <si>
    <t xml:space="preserve">    城乡义务教育转移支付收入</t>
  </si>
  <si>
    <t xml:space="preserve">    城乡居民基本医疗保险转移支付收入</t>
  </si>
  <si>
    <t xml:space="preserve">    重点生态功能区转移支付收入</t>
  </si>
  <si>
    <r>
      <rPr>
        <sz val="12"/>
        <rFont val="宋体"/>
        <charset val="134"/>
      </rPr>
      <t xml:space="preserve"> </t>
    </r>
    <r>
      <rPr>
        <sz val="11"/>
        <color theme="1"/>
        <rFont val="宋体"/>
        <charset val="134"/>
        <scheme val="minor"/>
      </rPr>
      <t xml:space="preserve">   </t>
    </r>
    <r>
      <rPr>
        <sz val="12"/>
        <rFont val="宋体"/>
        <charset val="134"/>
      </rPr>
      <t>固定数额补助收入</t>
    </r>
  </si>
  <si>
    <t xml:space="preserve">    革命老区转移支付收入</t>
  </si>
  <si>
    <t xml:space="preserve">    民族地区转移支付收入</t>
  </si>
  <si>
    <t xml:space="preserve">    其他一般性转移支付收入</t>
  </si>
  <si>
    <t xml:space="preserve">  专项转移支付收入</t>
  </si>
  <si>
    <r>
      <rPr>
        <sz val="12"/>
        <rFont val="宋体"/>
        <charset val="134"/>
      </rPr>
      <t xml:space="preserve"> </t>
    </r>
    <r>
      <rPr>
        <sz val="11"/>
        <color theme="1"/>
        <rFont val="宋体"/>
        <charset val="134"/>
        <scheme val="minor"/>
      </rPr>
      <t xml:space="preserve">   </t>
    </r>
    <r>
      <rPr>
        <sz val="12"/>
        <rFont val="宋体"/>
        <charset val="134"/>
      </rPr>
      <t>一般公共服务</t>
    </r>
  </si>
  <si>
    <r>
      <rPr>
        <sz val="12"/>
        <rFont val="宋体"/>
        <charset val="134"/>
      </rPr>
      <t xml:space="preserve"> </t>
    </r>
    <r>
      <rPr>
        <sz val="11"/>
        <color theme="1"/>
        <rFont val="宋体"/>
        <charset val="134"/>
        <scheme val="minor"/>
      </rPr>
      <t xml:space="preserve">   </t>
    </r>
    <r>
      <rPr>
        <sz val="12"/>
        <rFont val="宋体"/>
        <charset val="134"/>
      </rPr>
      <t>外交</t>
    </r>
  </si>
  <si>
    <r>
      <rPr>
        <sz val="12"/>
        <rFont val="宋体"/>
        <charset val="134"/>
      </rPr>
      <t xml:space="preserve"> </t>
    </r>
    <r>
      <rPr>
        <sz val="11"/>
        <color theme="1"/>
        <rFont val="宋体"/>
        <charset val="134"/>
        <scheme val="minor"/>
      </rPr>
      <t xml:space="preserve">   </t>
    </r>
    <r>
      <rPr>
        <sz val="12"/>
        <rFont val="宋体"/>
        <charset val="134"/>
      </rPr>
      <t>国防</t>
    </r>
  </si>
  <si>
    <r>
      <rPr>
        <sz val="12"/>
        <rFont val="宋体"/>
        <charset val="134"/>
      </rPr>
      <t xml:space="preserve"> </t>
    </r>
    <r>
      <rPr>
        <sz val="11"/>
        <color theme="1"/>
        <rFont val="宋体"/>
        <charset val="134"/>
        <scheme val="minor"/>
      </rPr>
      <t xml:space="preserve">   </t>
    </r>
    <r>
      <rPr>
        <sz val="12"/>
        <rFont val="宋体"/>
        <charset val="134"/>
      </rPr>
      <t>公共安全</t>
    </r>
  </si>
  <si>
    <r>
      <rPr>
        <sz val="12"/>
        <rFont val="宋体"/>
        <charset val="134"/>
      </rPr>
      <t xml:space="preserve"> </t>
    </r>
    <r>
      <rPr>
        <sz val="11"/>
        <color theme="1"/>
        <rFont val="宋体"/>
        <charset val="134"/>
        <scheme val="minor"/>
      </rPr>
      <t xml:space="preserve">   </t>
    </r>
    <r>
      <rPr>
        <sz val="12"/>
        <rFont val="宋体"/>
        <charset val="134"/>
      </rPr>
      <t>教育</t>
    </r>
  </si>
  <si>
    <r>
      <rPr>
        <sz val="12"/>
        <rFont val="宋体"/>
        <charset val="134"/>
      </rPr>
      <t xml:space="preserve"> </t>
    </r>
    <r>
      <rPr>
        <sz val="11"/>
        <color theme="1"/>
        <rFont val="宋体"/>
        <charset val="134"/>
        <scheme val="minor"/>
      </rPr>
      <t xml:space="preserve">   </t>
    </r>
    <r>
      <rPr>
        <sz val="12"/>
        <rFont val="宋体"/>
        <charset val="134"/>
      </rPr>
      <t>科学技术</t>
    </r>
  </si>
  <si>
    <r>
      <rPr>
        <sz val="12"/>
        <rFont val="宋体"/>
        <charset val="134"/>
      </rPr>
      <t xml:space="preserve"> </t>
    </r>
    <r>
      <rPr>
        <sz val="11"/>
        <color theme="1"/>
        <rFont val="宋体"/>
        <charset val="134"/>
        <scheme val="minor"/>
      </rPr>
      <t xml:space="preserve">   </t>
    </r>
    <r>
      <rPr>
        <sz val="12"/>
        <rFont val="宋体"/>
        <charset val="134"/>
      </rPr>
      <t>文化体育与传媒</t>
    </r>
  </si>
  <si>
    <r>
      <rPr>
        <sz val="12"/>
        <rFont val="宋体"/>
        <charset val="134"/>
      </rPr>
      <t xml:space="preserve"> </t>
    </r>
    <r>
      <rPr>
        <sz val="11"/>
        <color theme="1"/>
        <rFont val="宋体"/>
        <charset val="134"/>
        <scheme val="minor"/>
      </rPr>
      <t xml:space="preserve">   </t>
    </r>
    <r>
      <rPr>
        <sz val="12"/>
        <rFont val="宋体"/>
        <charset val="134"/>
      </rPr>
      <t>社会保障和就业</t>
    </r>
  </si>
  <si>
    <t>表8</t>
  </si>
  <si>
    <t>2025年茂县对下一般公共预算转移支付和税收返还预算表</t>
  </si>
  <si>
    <t>转移支付名称</t>
  </si>
  <si>
    <t>合计</t>
  </si>
  <si>
    <t>一、一般性转移支付</t>
  </si>
  <si>
    <t>其中：均衡性转移支付</t>
  </si>
  <si>
    <t xml:space="preserve">            重点生态功能区转移支付</t>
  </si>
  <si>
    <t xml:space="preserve">            县级基本财力保障机制奖补资金</t>
  </si>
  <si>
    <t xml:space="preserve">            资源枯竭城市转移支付</t>
  </si>
  <si>
    <t xml:space="preserve">            革命老区转移支付</t>
  </si>
  <si>
    <t xml:space="preserve">            民族地区转移支付</t>
  </si>
  <si>
    <t xml:space="preserve">            欠发达地区转移支付</t>
  </si>
  <si>
    <t xml:space="preserve">    共同财政事权转移支付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</si>
  <si>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</si>
  <si>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</si>
  <si>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</si>
  <si>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</si>
  <si>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</si>
  <si>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</si>
  <si>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</si>
  <si>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</si>
  <si>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说明：此表为空表，不涉及对下一般公共预算转移支付和税收返还</t>
  </si>
  <si>
    <t>表9</t>
  </si>
  <si>
    <t>2025年茂县一般公共预算转移支付和税收返还分地区预算表</t>
  </si>
  <si>
    <t>地  区</t>
  </si>
  <si>
    <t>xx（区、县）</t>
  </si>
  <si>
    <t>待清算分配数</t>
  </si>
  <si>
    <t>表10</t>
  </si>
  <si>
    <t>2025年茂县县级一般公共预算经济分类科目支出预算表</t>
  </si>
  <si>
    <t>机关工资福利支出</t>
  </si>
  <si>
    <t> 工资奖金津补贴</t>
  </si>
  <si>
    <t>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</si>
  <si>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</si>
  <si>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</si>
  <si>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</si>
  <si>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</si>
  <si>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</si>
  <si>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</si>
  <si>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</si>
  <si>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</si>
  <si>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</si>
  <si>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公务用车运行维护费</t>
  </si>
  <si>
    <t xml:space="preserve">  维修（护）费</t>
  </si>
  <si>
    <t> 其他商品和服务支出</t>
  </si>
  <si>
    <t>机关资本性支出（一）</t>
  </si>
  <si>
    <t xml:space="preserve">  公务用车购置</t>
  </si>
  <si>
    <t xml:space="preserve">  基础设施建设</t>
  </si>
  <si>
    <t xml:space="preserve">  设备购置</t>
  </si>
  <si>
    <t xml:space="preserve">  大型修缮</t>
  </si>
  <si>
    <t xml:space="preserve">  其他资本性支出</t>
  </si>
  <si>
    <t>机关资本性支出（二）</t>
  </si>
  <si>
    <t xml:space="preserve">  房屋建筑物构建</t>
  </si>
  <si>
    <t>对事业单位经常性补助</t>
  </si>
  <si>
    <t xml:space="preserve">  工资福利支出</t>
  </si>
  <si>
    <t xml:space="preserve">  商品和服务支出</t>
  </si>
  <si>
    <t>对企业补助</t>
  </si>
  <si>
    <t xml:space="preserve">  费用补贴</t>
  </si>
  <si>
    <t xml:space="preserve">  利息补贴</t>
  </si>
  <si>
    <t xml:space="preserve">  其他对企业补助</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</si>
  <si>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</si>
  <si>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</si>
  <si>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</si>
  <si>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</si>
  <si>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</si>
  <si>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</si>
  <si>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</si>
  <si>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</si>
  <si>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债务利息及费用支出</t>
  </si>
  <si>
    <t xml:space="preserve">  国内债务付息</t>
  </si>
  <si>
    <t>预备费及预留</t>
  </si>
  <si>
    <t> 预备费</t>
  </si>
  <si>
    <t>其他支出</t>
  </si>
  <si>
    <t xml:space="preserve">  其他支出</t>
  </si>
  <si>
    <t>表11</t>
  </si>
  <si>
    <t>2025年茂县县级一般公共预算经济分类科目基本支出预算表</t>
  </si>
  <si>
    <t xml:space="preserve">  其他商品和服务支出</t>
  </si>
  <si>
    <t>表12</t>
  </si>
  <si>
    <t xml:space="preserve">2025年茂县县级预算内基本建设支出预算表 </t>
  </si>
  <si>
    <t xml:space="preserve">项  目  </t>
  </si>
  <si>
    <t>上年执行数</t>
  </si>
  <si>
    <t>本年预算数</t>
  </si>
  <si>
    <t>为上年执行</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</si>
  <si>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</si>
  <si>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</si>
  <si>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</si>
  <si>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</si>
  <si>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</si>
  <si>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</si>
  <si>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</si>
  <si>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</si>
  <si>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</si>
  <si>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</si>
  <si>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</si>
  <si>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</si>
  <si>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</si>
  <si>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</si>
  <si>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</si>
  <si>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</si>
  <si>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</si>
  <si>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</si>
  <si>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</si>
  <si>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</si>
  <si>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 xml:space="preserve">   其他支出</t>
  </si>
  <si>
    <t>二、对下转移支付</t>
  </si>
  <si>
    <t>说明：此表为空表，不涉及县级预算内基本建设支出</t>
  </si>
  <si>
    <t>表13</t>
  </si>
  <si>
    <t>2025年茂县县级重大投资计划和项目情况表</t>
  </si>
  <si>
    <t>项目名称</t>
  </si>
  <si>
    <t>建设
性质</t>
  </si>
  <si>
    <t>建设
年限</t>
  </si>
  <si>
    <t>总投资</t>
  </si>
  <si>
    <t>预算内投资</t>
  </si>
  <si>
    <t>建设内容</t>
  </si>
  <si>
    <t>备注</t>
  </si>
  <si>
    <t>承诺
资金</t>
  </si>
  <si>
    <t>已安排
投资</t>
  </si>
  <si>
    <t>2025年
投资建议</t>
  </si>
  <si>
    <t>建设
总规模</t>
  </si>
  <si>
    <t>2025年
建设内容</t>
  </si>
  <si>
    <t>一、重大基础设施</t>
  </si>
  <si>
    <t>二、重大社会事业和民生工程</t>
  </si>
  <si>
    <t>三、重大创新平台</t>
  </si>
  <si>
    <t>合  计</t>
  </si>
  <si>
    <t>说明：此表为空表，不涉及县级重大投资计划和项目</t>
  </si>
  <si>
    <t>表14</t>
  </si>
  <si>
    <t>2025年茂县政府性基金预算收入预算表</t>
  </si>
  <si>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</si>
  <si>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一、政府性基金收入</t>
  </si>
  <si>
    <t xml:space="preserve">      农网还贷资金收入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</si>
  <si>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</si>
  <si>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</si>
  <si>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</si>
  <si>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</si>
  <si>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大中型水库库区基金收入</t>
  </si>
  <si>
    <t xml:space="preserve">      彩票公益金收入</t>
  </si>
  <si>
    <t xml:space="preserve">      城市基础设施配套费收入</t>
  </si>
  <si>
    <t xml:space="preserve">      小型水库移民扶助基金收入</t>
  </si>
  <si>
    <t xml:space="preserve">      国家重大水利工程建设基金收入</t>
  </si>
  <si>
    <t xml:space="preserve">      车辆通行费</t>
  </si>
  <si>
    <t xml:space="preserve">      污水处理费收入</t>
  </si>
  <si>
    <t xml:space="preserve">      彩票发行机构和彩票销售机构的业务费用</t>
  </si>
  <si>
    <t xml:space="preserve">      其他政府性基金收入</t>
  </si>
  <si>
    <t>二、专项债务对应项目专项收入</t>
  </si>
  <si>
    <t>国家电影事业发展专项资金专项债务对应项目专项收入</t>
  </si>
  <si>
    <t>国有土地使用权出让金专项债务对应项目专项收入</t>
  </si>
  <si>
    <t>农业土地开发资金专项债务对应项目专项收入</t>
  </si>
  <si>
    <t>其他政府性基金专项债务对应项目专项收入</t>
  </si>
  <si>
    <t>收入合计</t>
  </si>
  <si>
    <t>表15</t>
  </si>
  <si>
    <t>2025年茂县政府性基金预算支出预算表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</si>
  <si>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</si>
  <si>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</si>
  <si>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</si>
  <si>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</si>
  <si>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</si>
  <si>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</si>
  <si>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三、节能环保支出</t>
  </si>
  <si>
    <t>可再生能源电价附加收入安排的支出</t>
  </si>
  <si>
    <t>四、城乡社区支出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</si>
  <si>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</si>
  <si>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</si>
  <si>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</si>
  <si>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</si>
  <si>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</si>
  <si>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</si>
  <si>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</si>
  <si>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</si>
  <si>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</si>
  <si>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</si>
  <si>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五、农林水支出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</si>
  <si>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</si>
  <si>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</si>
  <si>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</si>
  <si>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</si>
  <si>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大中型水库移民后期扶持基金支出</t>
  </si>
  <si>
    <t>小型水库移民扶助基金安排的支出</t>
  </si>
  <si>
    <t>小型水库移民扶助基金对应专项债务收入安排的支出</t>
  </si>
  <si>
    <t>六、交通运输支出</t>
  </si>
  <si>
    <t>车辆通行费安排的支出</t>
  </si>
  <si>
    <t>民航发展基金支出</t>
  </si>
  <si>
    <t>政府收费公路专项债券收入安排的支出</t>
  </si>
  <si>
    <t>车辆通行费对应专项债务收入安排的支出</t>
  </si>
  <si>
    <t>七、资源勘探工业信息等支出</t>
  </si>
  <si>
    <t>农网还贷资金支出</t>
  </si>
  <si>
    <t>超长期特别国债安排的支出</t>
  </si>
  <si>
    <t>八、其他支出</t>
  </si>
  <si>
    <t>其他政府性基金及对应专项债务收入安排的支出</t>
  </si>
  <si>
    <t>彩票发行销售机构业务费安排的支出</t>
  </si>
  <si>
    <t>彩票公益金安排的支出</t>
  </si>
  <si>
    <t>九、债务付息支出</t>
  </si>
  <si>
    <t>地方政府专项债务付息支出</t>
  </si>
  <si>
    <t>十、债务发行费用支出</t>
  </si>
  <si>
    <t>地方政府专项债务发行费用支出</t>
  </si>
  <si>
    <t>十一、抗疫特别国债安排的支出</t>
  </si>
  <si>
    <t>支出合计</t>
  </si>
  <si>
    <t>表16</t>
  </si>
  <si>
    <t>2025年茂县政府性基金预算收支预算平衡表</t>
  </si>
  <si>
    <t>收 入</t>
  </si>
  <si>
    <t>支 出</t>
  </si>
  <si>
    <t>政府性基金预算收入</t>
  </si>
  <si>
    <t>政府性基金预算支出</t>
  </si>
  <si>
    <t>债务收入</t>
  </si>
  <si>
    <t>地方政府债务收入</t>
  </si>
  <si>
    <t>地方政府专项债务还本支出</t>
  </si>
  <si>
    <t>收入总计</t>
  </si>
  <si>
    <t>支出总计</t>
  </si>
  <si>
    <t>表17</t>
  </si>
  <si>
    <t>2025年茂县县级政府性基金预算收入预算表</t>
  </si>
  <si>
    <t>表18</t>
  </si>
  <si>
    <t>2025年茂县县级政府性基金预算支出预算表</t>
  </si>
  <si>
    <t>表19</t>
  </si>
  <si>
    <t>2025年茂县县级政府性基金预算收支预算平衡表</t>
  </si>
  <si>
    <t>表20</t>
  </si>
  <si>
    <t>2025年上级对茂县政府性基金预算转移支付预算表</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</si>
  <si>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</si>
  <si>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</si>
  <si>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</si>
  <si>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</si>
  <si>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</si>
  <si>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</si>
  <si>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</si>
  <si>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</si>
  <si>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</si>
  <si>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</si>
  <si>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</si>
  <si>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</si>
  <si>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</si>
  <si>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</si>
  <si>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</si>
  <si>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</si>
  <si>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</si>
  <si>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</si>
  <si>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</si>
  <si>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说明：此表为空表，不涉及上级对茂县政府性基金转移支付</t>
  </si>
  <si>
    <t>表21</t>
  </si>
  <si>
    <t>2025年茂县对下政府性基金预算转移支付预算表</t>
  </si>
  <si>
    <t xml:space="preserve">  资助少数民族语电影译制</t>
  </si>
  <si>
    <t xml:space="preserve">  其他国家电影事业发展专项资金支出</t>
  </si>
  <si>
    <t>三、城乡社区支出</t>
  </si>
  <si>
    <t xml:space="preserve">  征地和拆迁补偿支出</t>
  </si>
  <si>
    <t xml:space="preserve">  农村基础设施建设支出</t>
  </si>
  <si>
    <t>对下补助合计</t>
  </si>
  <si>
    <t>说明：此表为空表，不涉及对下政府性基金转移支付</t>
  </si>
  <si>
    <t>表22</t>
  </si>
  <si>
    <t>2025年茂县国有资本经营预算收入预算表</t>
  </si>
  <si>
    <r>
      <rPr>
        <b/>
        <sz val="12"/>
        <rFont val="宋体"/>
        <charset val="134"/>
      </rPr>
      <t xml:space="preserve">预  算  </t>
    </r>
    <r>
      <rPr>
        <b/>
        <sz val="12"/>
        <rFont val="宋体"/>
        <charset val="134"/>
      </rPr>
      <t>科</t>
    </r>
    <r>
      <rPr>
        <b/>
        <sz val="12"/>
        <rFont val="宋体"/>
        <charset val="134"/>
      </rPr>
      <t xml:space="preserve">  </t>
    </r>
    <r>
      <rPr>
        <b/>
        <sz val="12"/>
        <rFont val="宋体"/>
        <charset val="134"/>
      </rPr>
      <t>目</t>
    </r>
  </si>
  <si>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</si>
  <si>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</si>
  <si>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</si>
  <si>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</si>
  <si>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</si>
  <si>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</si>
  <si>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</si>
  <si>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</si>
  <si>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</si>
  <si>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</si>
  <si>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</si>
  <si>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</si>
  <si>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</si>
  <si>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</si>
  <si>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</si>
  <si>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</si>
  <si>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2"/>
        <rFont val="宋体"/>
        <charset val="134"/>
      </rPr>
      <t xml:space="preserve"> </t>
    </r>
    <r>
      <rPr>
        <sz val="11"/>
        <color theme="1"/>
        <rFont val="宋体"/>
        <charset val="134"/>
        <scheme val="minor"/>
      </rPr>
      <t xml:space="preserve">   </t>
    </r>
    <r>
      <rPr>
        <sz val="12"/>
        <rFont val="宋体"/>
        <charset val="134"/>
      </rPr>
      <t>金融企业利润收入（国资预算）</t>
    </r>
  </si>
  <si>
    <t xml:space="preserve">    其他国有资本经营预算企业利润收入</t>
  </si>
  <si>
    <t>二、股利、股息收入</t>
  </si>
  <si>
    <t xml:space="preserve">    国有控股公司股息红利收入</t>
  </si>
  <si>
    <t xml:space="preserve">    国有参股公司股息红利收入</t>
  </si>
  <si>
    <t xml:space="preserve">    金融企业股息红利收入（国资预算）</t>
  </si>
  <si>
    <t xml:space="preserve">    其他国有资本经营预算企业股息红利收入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</si>
  <si>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</si>
  <si>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</si>
  <si>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</si>
  <si>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</si>
  <si>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</si>
  <si>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</si>
  <si>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</si>
  <si>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五、其他国有资本经营预算收入</t>
  </si>
  <si>
    <t xml:space="preserve">    </t>
  </si>
  <si>
    <t>国有资本经营预算收入合计</t>
  </si>
  <si>
    <t>表23</t>
  </si>
  <si>
    <t>2025年茂县国有资本经营预算支出预算表</t>
  </si>
  <si>
    <t>一、解决历史遗留问题及改革成本支出</t>
  </si>
  <si>
    <t>其中：“三供一业”移交补助支出</t>
  </si>
  <si>
    <r>
      <rPr>
        <sz val="12"/>
        <rFont val="宋体"/>
        <charset val="134"/>
      </rPr>
      <t xml:space="preserve"> </t>
    </r>
    <r>
      <rPr>
        <sz val="12"/>
        <color theme="1"/>
        <rFont val="宋体"/>
        <charset val="134"/>
        <scheme val="minor"/>
      </rPr>
      <t xml:space="preserve">       国有企业办职教幼教补助支出</t>
    </r>
  </si>
  <si>
    <t xml:space="preserve">        国有企业退休人员社会化管理补助支出</t>
  </si>
  <si>
    <r>
      <rPr>
        <sz val="12"/>
        <rFont val="宋体"/>
        <charset val="134"/>
      </rPr>
      <t xml:space="preserve"> </t>
    </r>
    <r>
      <rPr>
        <sz val="12"/>
        <color theme="1"/>
        <rFont val="宋体"/>
        <charset val="134"/>
        <scheme val="minor"/>
      </rPr>
      <t xml:space="preserve">       国有企业改革成本支出</t>
    </r>
  </si>
  <si>
    <r>
      <rPr>
        <sz val="12"/>
        <rFont val="宋体"/>
        <charset val="134"/>
      </rPr>
      <t xml:space="preserve"> </t>
    </r>
    <r>
      <rPr>
        <sz val="12"/>
        <color theme="1"/>
        <rFont val="宋体"/>
        <charset val="134"/>
        <scheme val="minor"/>
      </rPr>
      <t xml:space="preserve">       其他解决历史遗留问题及改革成本支出</t>
    </r>
  </si>
  <si>
    <t>二、国有企业资本金注入</t>
  </si>
  <si>
    <t>其中：国有经济结构调整支出</t>
  </si>
  <si>
    <r>
      <rPr>
        <sz val="12"/>
        <rFont val="宋体"/>
        <charset val="134"/>
      </rPr>
      <t xml:space="preserve"> </t>
    </r>
    <r>
      <rPr>
        <sz val="12"/>
        <color theme="1"/>
        <rFont val="宋体"/>
        <charset val="134"/>
        <scheme val="minor"/>
      </rPr>
      <t xml:space="preserve">     公益性设施投资支出</t>
    </r>
  </si>
  <si>
    <r>
      <rPr>
        <sz val="12"/>
        <rFont val="宋体"/>
        <charset val="134"/>
      </rPr>
      <t xml:space="preserve">      </t>
    </r>
    <r>
      <rPr>
        <sz val="12"/>
        <rFont val="宋体"/>
        <charset val="134"/>
      </rPr>
      <t>前瞻性战略性产业发展支出</t>
    </r>
  </si>
  <si>
    <r>
      <rPr>
        <sz val="12"/>
        <rFont val="宋体"/>
        <charset val="134"/>
      </rPr>
      <t xml:space="preserve">      </t>
    </r>
    <r>
      <rPr>
        <sz val="12"/>
        <rFont val="宋体"/>
        <charset val="134"/>
      </rPr>
      <t>生态环境保护支出</t>
    </r>
  </si>
  <si>
    <r>
      <rPr>
        <sz val="12"/>
        <rFont val="宋体"/>
        <charset val="134"/>
      </rPr>
      <t xml:space="preserve">      </t>
    </r>
    <r>
      <rPr>
        <sz val="12"/>
        <rFont val="宋体"/>
        <charset val="134"/>
      </rPr>
      <t>支持科技进步支出</t>
    </r>
  </si>
  <si>
    <r>
      <rPr>
        <sz val="12"/>
        <rFont val="宋体"/>
        <charset val="134"/>
      </rPr>
      <t xml:space="preserve"> </t>
    </r>
    <r>
      <rPr>
        <sz val="12"/>
        <color theme="1"/>
        <rFont val="宋体"/>
        <charset val="134"/>
        <scheme val="minor"/>
      </rPr>
      <t xml:space="preserve">     其他国有企业资本金注入</t>
    </r>
  </si>
  <si>
    <t>三、国有企业公益性补贴</t>
  </si>
  <si>
    <t>其中：国有企业公益性补贴</t>
  </si>
  <si>
    <t>四、其他国有资本经营预算支出</t>
  </si>
  <si>
    <t>其中：其他国有资本经营预算支出</t>
  </si>
  <si>
    <t>国有资本经营预算支出合计</t>
  </si>
  <si>
    <t>表24</t>
  </si>
  <si>
    <t>2025年茂县国有资本经营预算收支预算平衡表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</si>
  <si>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</si>
  <si>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</si>
  <si>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</si>
  <si>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</si>
  <si>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</si>
  <si>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</si>
  <si>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表25</t>
  </si>
  <si>
    <t>2025年茂县县级国有资本经营预算收入预算表</t>
  </si>
  <si>
    <t>预  算  科  目</t>
  </si>
  <si>
    <t xml:space="preserve">    国有控股公司股利、股息收入</t>
  </si>
  <si>
    <t xml:space="preserve">    国有参股公司股利、股息收入</t>
  </si>
  <si>
    <t>表26</t>
  </si>
  <si>
    <t>2025年茂县县级国有资本经营预算支出预算表</t>
  </si>
  <si>
    <t>表27</t>
  </si>
  <si>
    <t>2025年茂县县级国有资本经营预算收支预算平衡表</t>
  </si>
  <si>
    <t xml:space="preserve">  补助下级支出</t>
  </si>
  <si>
    <t xml:space="preserve">  上解收入</t>
  </si>
  <si>
    <t>表28</t>
  </si>
  <si>
    <t>2025年茂县对下国有资本经营预算转移支付预算表</t>
  </si>
  <si>
    <t>说明：此表为空表，不涉及对下国有资本经营预算转移支付</t>
  </si>
  <si>
    <t>表29</t>
  </si>
  <si>
    <t>2025年茂县社会保险基金预算收入预算表</t>
  </si>
  <si>
    <t>简要说明</t>
  </si>
  <si>
    <t>一、企业职工基本养老保险基金收入</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</si>
  <si>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</si>
  <si>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</si>
  <si>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</si>
  <si>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</si>
  <si>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</si>
  <si>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</si>
  <si>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 xml:space="preserve">    其中：失业保险费收入</t>
  </si>
  <si>
    <t xml:space="preserve">          失业保险基金财政补贴收入</t>
  </si>
  <si>
    <t xml:space="preserve">          失业保险基金利息收入</t>
  </si>
  <si>
    <t xml:space="preserve">          其他失业保险基金收入</t>
  </si>
  <si>
    <t>三、职工基本医疗保险基金收入</t>
  </si>
  <si>
    <t xml:space="preserve">    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</si>
  <si>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</si>
  <si>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</si>
  <si>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</si>
  <si>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</si>
  <si>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</si>
  <si>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</si>
  <si>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</si>
  <si>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</si>
  <si>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五、城乡居民基本养老保险基金收入</t>
  </si>
  <si>
    <t xml:space="preserve">    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</si>
  <si>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</si>
  <si>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</si>
  <si>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</si>
  <si>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</si>
  <si>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</si>
  <si>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</si>
  <si>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</si>
  <si>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</si>
  <si>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</si>
  <si>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</si>
  <si>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</si>
  <si>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</si>
  <si>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 xml:space="preserve">    其中：城乡居民基本医疗保险基金缴费收入</t>
  </si>
  <si>
    <t xml:space="preserve">          城乡居民基本医疗保险基金财政补贴收入</t>
  </si>
  <si>
    <t xml:space="preserve">          城乡居民基本医疗保险基金利息收入</t>
  </si>
  <si>
    <t xml:space="preserve">          其他城乡居民基本医疗保险基金收入</t>
  </si>
  <si>
    <t>社会保险基金收入合计</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</si>
  <si>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社会保险基金预算收入</t>
  </si>
  <si>
    <t xml:space="preserve"> </t>
  </si>
  <si>
    <t>表30</t>
  </si>
  <si>
    <t>2025年茂县社会保险基金预算支出预算表</t>
  </si>
  <si>
    <t>一、企业职工基本养老保险基金支出</t>
  </si>
  <si>
    <t xml:space="preserve">    其中：基本养老金</t>
  </si>
  <si>
    <t xml:space="preserve">          医疗补助金</t>
  </si>
  <si>
    <t xml:space="preserve">          丧葬抚恤补助</t>
  </si>
  <si>
    <t xml:space="preserve">          其他企业职工基本养老保险基金支出</t>
  </si>
  <si>
    <t>二、失业保险基金支出</t>
  </si>
  <si>
    <t xml:space="preserve">    其中：失业保险金</t>
  </si>
  <si>
    <t xml:space="preserve">          医疗保险费</t>
  </si>
  <si>
    <t xml:space="preserve">          职业培训和职业介绍补贴</t>
  </si>
  <si>
    <t xml:space="preserve">          其他失业保险基金支出</t>
  </si>
  <si>
    <t>三、职工基本医疗保险基金支出</t>
  </si>
  <si>
    <t xml:space="preserve">    其中：职工基本医疗保险统筹基金待遇支出</t>
  </si>
  <si>
    <t xml:space="preserve">          职工基本医疗保险个人账户基金待遇支出</t>
  </si>
  <si>
    <t xml:space="preserve">          其他职工基本医疗保险基金支出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</si>
  <si>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</si>
  <si>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</si>
  <si>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</si>
  <si>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</si>
  <si>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</si>
  <si>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t>五、城乡居民基本养老保险基金支出</t>
  </si>
  <si>
    <t xml:space="preserve">    其中：基础养老金支出</t>
  </si>
  <si>
    <t xml:space="preserve">          个人账户养老金支出</t>
  </si>
  <si>
    <t xml:space="preserve">          丧葬抚恤补助支出</t>
  </si>
  <si>
    <t xml:space="preserve">          其他城乡居民基本养老保险基金支出</t>
  </si>
  <si>
    <t>六、机关事业单位基本养老保险基金支出</t>
  </si>
  <si>
    <t xml:space="preserve">    其中：基本养老金支出</t>
  </si>
  <si>
    <t xml:space="preserve">          其他机关事业单位基本养老保险基金支出</t>
  </si>
  <si>
    <t>七、城乡居民基本医疗保险基金支出</t>
  </si>
  <si>
    <t xml:space="preserve">    其中：城乡居民基本医疗保险基金医疗待遇支出</t>
  </si>
  <si>
    <t xml:space="preserve">          大病医疗保险支出</t>
  </si>
  <si>
    <t xml:space="preserve">          其他城乡居民基本医疗保险基金支出</t>
  </si>
  <si>
    <t>社会保险基金支出合计</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</si>
  <si>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社会保险基金预算支出。</t>
  </si>
  <si>
    <t>表31</t>
  </si>
  <si>
    <t>2025年茂县社会保险基金预算收支预算平衡表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</si>
  <si>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</si>
  <si>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</si>
  <si>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</si>
  <si>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</si>
  <si>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</si>
  <si>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</si>
  <si>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</si>
  <si>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</si>
  <si>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</si>
  <si>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</si>
  <si>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</si>
  <si>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</si>
  <si>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</si>
  <si>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</si>
  <si>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</si>
  <si>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</si>
  <si>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社会保险基金预算收入和预算支出。</t>
  </si>
  <si>
    <t>表32</t>
  </si>
  <si>
    <t>2025年茂县县级社会保险基金预算收入预算表</t>
  </si>
  <si>
    <r>
      <rPr>
        <sz val="12"/>
        <rFont val="宋体"/>
        <charset val="134"/>
      </rPr>
      <t xml:space="preserve"> </t>
    </r>
    <r>
      <rPr>
        <sz val="11"/>
        <color theme="1"/>
        <rFont val="宋体"/>
        <charset val="134"/>
        <scheme val="minor"/>
      </rPr>
      <t xml:space="preserve">         下级上解收入</t>
    </r>
  </si>
  <si>
    <r>
      <rPr>
        <sz val="12"/>
        <rFont val="宋体"/>
        <charset val="134"/>
      </rPr>
      <t xml:space="preserve">        </t>
    </r>
    <r>
      <rPr>
        <sz val="12"/>
        <rFont val="宋体"/>
        <charset val="134"/>
      </rPr>
      <t xml:space="preserve">  </t>
    </r>
    <r>
      <rPr>
        <sz val="12"/>
        <rFont val="宋体"/>
        <charset val="134"/>
      </rPr>
      <t>职工基本医疗保险基金利息收入</t>
    </r>
  </si>
  <si>
    <r>
      <rPr>
        <sz val="12"/>
        <rFont val="宋体"/>
        <charset val="134"/>
      </rPr>
      <t xml:space="preserve"> </t>
    </r>
    <r>
      <rPr>
        <sz val="12"/>
        <rFont val="宋体"/>
        <charset val="134"/>
      </rPr>
      <t xml:space="preserve">   </t>
    </r>
    <r>
      <rPr>
        <sz val="12"/>
        <rFont val="宋体"/>
        <charset val="134"/>
      </rPr>
      <t>其中：城乡居民基本养老保险基金缴费收入</t>
    </r>
  </si>
  <si>
    <r>
      <rPr>
        <sz val="12"/>
        <rFont val="宋体"/>
        <charset val="134"/>
      </rPr>
      <t xml:space="preserve">     </t>
    </r>
    <r>
      <rPr>
        <sz val="12"/>
        <rFont val="宋体"/>
        <charset val="134"/>
      </rPr>
      <t xml:space="preserve">    </t>
    </r>
    <r>
      <rPr>
        <sz val="12"/>
        <rFont val="宋体"/>
        <charset val="134"/>
      </rPr>
      <t xml:space="preserve"> 城乡居民基本养老保险基金财政补贴收入</t>
    </r>
  </si>
  <si>
    <r>
      <rPr>
        <sz val="12"/>
        <rFont val="宋体"/>
        <charset val="134"/>
      </rPr>
      <t xml:space="preserve">     </t>
    </r>
    <r>
      <rPr>
        <sz val="12"/>
        <rFont val="宋体"/>
        <charset val="134"/>
      </rPr>
      <t xml:space="preserve">    </t>
    </r>
    <r>
      <rPr>
        <sz val="12"/>
        <rFont val="宋体"/>
        <charset val="134"/>
      </rPr>
      <t xml:space="preserve"> 城乡居民基本养老保险基金利息收入</t>
    </r>
  </si>
  <si>
    <r>
      <rPr>
        <sz val="12"/>
        <rFont val="宋体"/>
        <charset val="134"/>
      </rPr>
      <t xml:space="preserve">      </t>
    </r>
    <r>
      <rPr>
        <sz val="12"/>
        <rFont val="宋体"/>
        <charset val="134"/>
      </rPr>
      <t xml:space="preserve">    </t>
    </r>
    <r>
      <rPr>
        <sz val="12"/>
        <rFont val="宋体"/>
        <charset val="134"/>
      </rPr>
      <t>城乡居民基本养老保险基金委托投资收益</t>
    </r>
  </si>
  <si>
    <r>
      <rPr>
        <sz val="12"/>
        <rFont val="宋体"/>
        <charset val="134"/>
      </rPr>
      <t xml:space="preserve">      </t>
    </r>
    <r>
      <rPr>
        <sz val="12"/>
        <rFont val="宋体"/>
        <charset val="134"/>
      </rPr>
      <t xml:space="preserve">    </t>
    </r>
    <r>
      <rPr>
        <sz val="12"/>
        <rFont val="宋体"/>
        <charset val="134"/>
      </rPr>
      <t>城乡居民基本养老保险基金集体补助收入</t>
    </r>
  </si>
  <si>
    <r>
      <rPr>
        <sz val="12"/>
        <rFont val="宋体"/>
        <charset val="134"/>
      </rPr>
      <t xml:space="preserve">      </t>
    </r>
    <r>
      <rPr>
        <sz val="12"/>
        <rFont val="宋体"/>
        <charset val="134"/>
      </rPr>
      <t xml:space="preserve">    </t>
    </r>
    <r>
      <rPr>
        <sz val="12"/>
        <rFont val="宋体"/>
        <charset val="134"/>
      </rPr>
      <t>其他城乡居民基本养老保险基金收入</t>
    </r>
  </si>
  <si>
    <r>
      <rPr>
        <sz val="12"/>
        <rFont val="宋体"/>
        <charset val="134"/>
      </rPr>
      <t xml:space="preserve"> </t>
    </r>
    <r>
      <rPr>
        <sz val="12"/>
        <rFont val="宋体"/>
        <charset val="134"/>
      </rPr>
      <t xml:space="preserve">   </t>
    </r>
    <r>
      <rPr>
        <sz val="12"/>
        <rFont val="宋体"/>
        <charset val="134"/>
      </rPr>
      <t>其中：城乡居民基本医疗保险费收入</t>
    </r>
  </si>
  <si>
    <r>
      <rPr>
        <sz val="12"/>
        <rFont val="宋体"/>
        <charset val="134"/>
      </rPr>
      <t xml:space="preserve">     </t>
    </r>
    <r>
      <rPr>
        <sz val="12"/>
        <rFont val="宋体"/>
        <charset val="134"/>
      </rPr>
      <t xml:space="preserve">     城</t>
    </r>
    <r>
      <rPr>
        <sz val="12"/>
        <rFont val="宋体"/>
        <charset val="134"/>
      </rPr>
      <t>乡居民基本医疗保险基金财政补贴收入</t>
    </r>
  </si>
  <si>
    <r>
      <rPr>
        <sz val="12"/>
        <rFont val="宋体"/>
        <charset val="134"/>
      </rPr>
      <t xml:space="preserve">     </t>
    </r>
    <r>
      <rPr>
        <sz val="12"/>
        <rFont val="宋体"/>
        <charset val="134"/>
      </rPr>
      <t xml:space="preserve">    </t>
    </r>
    <r>
      <rPr>
        <sz val="12"/>
        <rFont val="宋体"/>
        <charset val="134"/>
      </rPr>
      <t xml:space="preserve"> 城乡居民基本医疗保险基金利息收入</t>
    </r>
  </si>
  <si>
    <r>
      <rPr>
        <sz val="12"/>
        <rFont val="宋体"/>
        <charset val="134"/>
      </rPr>
      <t xml:space="preserve">     </t>
    </r>
    <r>
      <rPr>
        <sz val="12"/>
        <rFont val="宋体"/>
        <charset val="134"/>
      </rPr>
      <t xml:space="preserve">    </t>
    </r>
    <r>
      <rPr>
        <sz val="12"/>
        <rFont val="宋体"/>
        <charset val="134"/>
      </rPr>
      <t xml:space="preserve"> 其他城乡居民基本医疗保险基金收入</t>
    </r>
  </si>
  <si>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县级社会保险基金预算收入。</t>
  </si>
  <si>
    <t>表33</t>
  </si>
  <si>
    <t>2025年茂县县级社会保险基金预算支出预算表</t>
  </si>
  <si>
    <t>其中：基本养老金</t>
  </si>
  <si>
    <t xml:space="preserve">      医疗补助金</t>
  </si>
  <si>
    <t xml:space="preserve">      丧葬抚恤补助</t>
  </si>
  <si>
    <t xml:space="preserve">      其他企业职工基本养老保险基金支出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</si>
  <si>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</si>
  <si>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</si>
  <si>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</si>
  <si>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</si>
  <si>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</si>
  <si>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</si>
  <si>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</si>
  <si>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其中：职工基本医疗保险统筹基金</t>
  </si>
  <si>
    <t xml:space="preserve">      职工基本医疗保险个人账户基金</t>
  </si>
  <si>
    <t xml:space="preserve">      其他职工基本医疗保险基金支出</t>
  </si>
  <si>
    <t>其中：工伤保险待遇</t>
  </si>
  <si>
    <t xml:space="preserve">      劳动能力鉴定支出</t>
  </si>
  <si>
    <t xml:space="preserve">      工伤预防费用支出</t>
  </si>
  <si>
    <t xml:space="preserve">      职业伤害保障支出</t>
  </si>
  <si>
    <t xml:space="preserve">      其他工伤保险基金支出</t>
  </si>
  <si>
    <t>其中：基础养老金支出</t>
  </si>
  <si>
    <t xml:space="preserve">      个人账户养老金支出</t>
  </si>
  <si>
    <t xml:space="preserve">      丧葬抚恤补助支出</t>
  </si>
  <si>
    <t xml:space="preserve">      其他城乡居民基本养老保险基金支出</t>
  </si>
  <si>
    <t>其中：基本养老金支出</t>
  </si>
  <si>
    <t xml:space="preserve">      其他机关事业单位基本养老保险基金支出</t>
  </si>
  <si>
    <t>其中：城乡居民基本医疗保险基金医疗待遇支出</t>
  </si>
  <si>
    <t xml:space="preserve">      城乡居民大病保险支出</t>
  </si>
  <si>
    <t xml:space="preserve">      其他城乡居民基本医疗保险基金支出</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</si>
  <si>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县级社会保险基金预算支出。</t>
  </si>
  <si>
    <t>表34</t>
  </si>
  <si>
    <t>2025年茂县县级社会保险基金预算收支预算平衡表</t>
  </si>
  <si>
    <t>说明：此表为空表，根据《阿坝州人力资源和社会保障局 阿坝州财政局关于进一步完善城乡居民基本养老保险制度的通知》（阿州人社发〔2022〕34号）文件要求：“从2023年1月1日起实施基金收支管理、基金预算管理、责任分担机制、经办管理服务的统收统支州级统筹制度”，不涉及县级社会保险基金预算收入和支出。</t>
  </si>
  <si>
    <t>表35</t>
  </si>
  <si>
    <t>茂县2024年地方政府债务限额及余额预算情况表</t>
  </si>
  <si>
    <t>地   区</t>
  </si>
  <si>
    <t>2024年债务限额</t>
  </si>
  <si>
    <t>2024年债务余额预计执行数</t>
  </si>
  <si>
    <t>一般债务</t>
  </si>
  <si>
    <t>专项债务</t>
  </si>
  <si>
    <t>公  式</t>
  </si>
  <si>
    <t>A=B+C</t>
  </si>
  <si>
    <t>B</t>
  </si>
  <si>
    <t>C</t>
  </si>
  <si>
    <t>D=E+F</t>
  </si>
  <si>
    <t>E</t>
  </si>
  <si>
    <t>F</t>
  </si>
  <si>
    <t>XX市（县）合计</t>
  </si>
  <si>
    <t xml:space="preserve">  一、茂县本级</t>
  </si>
  <si>
    <t xml:space="preserve">  </t>
  </si>
  <si>
    <t>注：1.本表反映上一年度本地区、本级及所属地区地方政府债务限额及余额预计执行数。
    2.本表由县级以上地方各级财政部门在本级人民代表大会批准预算后二十日内公开。</t>
  </si>
  <si>
    <t>表36</t>
  </si>
  <si>
    <t>茂县地方政府一般债务余额情况表</t>
  </si>
  <si>
    <t>项    目</t>
  </si>
  <si>
    <t>执行数</t>
  </si>
  <si>
    <t>一、2023年末地方政府一般债务余额实际数</t>
  </si>
  <si>
    <t>二、2024年末地方政府一般债务限额</t>
  </si>
  <si>
    <t>三、2024年地方政府一般债务发行额</t>
  </si>
  <si>
    <t xml:space="preserve">    中央转贷地方的国际金融组织和外国政府贷款</t>
  </si>
  <si>
    <t xml:space="preserve">    2023年地方政府一般债券发行额</t>
  </si>
  <si>
    <t>四、2024年地方政府一般债务还本额</t>
  </si>
  <si>
    <t>五、2024年末地方政府一般债务余额预计执行数</t>
  </si>
  <si>
    <t>六、2024年末地方政府一般债务剩余年限（年）</t>
  </si>
  <si>
    <t>七、2025年地方政府一般债务新增举债额度</t>
  </si>
  <si>
    <t>八、2025年地方政府一般债务限额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</si>
  <si>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</si>
  <si>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表37</t>
  </si>
  <si>
    <t>茂县地方政府专项债务余额情况表</t>
  </si>
  <si>
    <t>一、2023年末地方政府专项债务余额实际数</t>
  </si>
  <si>
    <t>二、2024年末地方政府专项债务限额</t>
  </si>
  <si>
    <t>三、2024年地方政府专项债务发行额</t>
  </si>
  <si>
    <t>四、2024年地方政府专项债务还本额</t>
  </si>
  <si>
    <t>五、2024年末地方政府专项债务余额预计执行数</t>
  </si>
  <si>
    <t>六、2024年末地方政府专项债务剩余年限（年）</t>
  </si>
  <si>
    <t>七、2025年地方政府专项债务新增举债额度</t>
  </si>
  <si>
    <t>八、2025年末地方政府专项债务限额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</si>
  <si>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</si>
  <si>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表38</t>
  </si>
  <si>
    <t>茂县地方政府债券发行及还本付息情况表</t>
  </si>
  <si>
    <t>公式</t>
  </si>
  <si>
    <t>本地区</t>
  </si>
  <si>
    <t>本级</t>
  </si>
  <si>
    <t>一、2024年发行预计执行数</t>
  </si>
  <si>
    <t>A=B+D</t>
  </si>
  <si>
    <t>（一）一般债券</t>
  </si>
  <si>
    <t xml:space="preserve">   其中：再融资债券</t>
  </si>
  <si>
    <t>（二）专项债券</t>
  </si>
  <si>
    <t>D</t>
  </si>
  <si>
    <t>二、2024年还本预计执行数</t>
  </si>
  <si>
    <t>F=G+H</t>
  </si>
  <si>
    <t>G</t>
  </si>
  <si>
    <t>H</t>
  </si>
  <si>
    <t>三、2024年付息预计执行数</t>
  </si>
  <si>
    <t>I=J+K</t>
  </si>
  <si>
    <t>J</t>
  </si>
  <si>
    <t>K</t>
  </si>
  <si>
    <t>四、2025年还本预算数</t>
  </si>
  <si>
    <t>L=M+O</t>
  </si>
  <si>
    <t>M</t>
  </si>
  <si>
    <t xml:space="preserve">   其中：再融资</t>
  </si>
  <si>
    <t xml:space="preserve">         财政预算安排 </t>
  </si>
  <si>
    <t>N</t>
  </si>
  <si>
    <t>O</t>
  </si>
  <si>
    <t xml:space="preserve">         财政预算安排</t>
  </si>
  <si>
    <t>P</t>
  </si>
  <si>
    <t>五、2025年付息预算数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</si>
  <si>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</si>
  <si>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</si>
  <si>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</si>
  <si>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</si>
  <si>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表39</t>
  </si>
  <si>
    <t>2024年茂县本级地方政府债券项目安排情况表</t>
  </si>
  <si>
    <t>市州名称</t>
  </si>
  <si>
    <t>区划名称</t>
  </si>
  <si>
    <t>项目领域</t>
  </si>
  <si>
    <t>项目主管部门</t>
  </si>
  <si>
    <t>项目实施单位</t>
  </si>
  <si>
    <t>债券性质</t>
  </si>
  <si>
    <t>债券规模</t>
  </si>
  <si>
    <t>发行时间（年/月）</t>
  </si>
  <si>
    <t>阿坝州</t>
  </si>
  <si>
    <t>茂县</t>
  </si>
  <si>
    <t>茂县寄宿制小学建设项目</t>
  </si>
  <si>
    <t>教育</t>
  </si>
  <si>
    <t>茂县教育局</t>
  </si>
  <si>
    <t>茂县羌鑫发展有限责任公司</t>
  </si>
  <si>
    <t>一般债券</t>
  </si>
  <si>
    <t>注：1.本表反映2024年地方政府新增政府债券项目情况                                                                          2.本表由县级以上地方各级财政部门在本级人民代表大会批准预算后二十日内公开。</t>
  </si>
  <si>
    <t>表40</t>
  </si>
  <si>
    <t>茂县本级2024年地方政府专项债务表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</si>
  <si>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</si>
  <si>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</si>
  <si>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</si>
  <si>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</si>
  <si>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</si>
  <si>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</si>
  <si>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</si>
  <si>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</si>
  <si>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</si>
  <si>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注：1.本表反映上一年度本级政府专项债券收入、支出、还本付息及专项收入情况，反映本级项目的负债规模、期限、利率、还本付息等情况。
    2.本表由县级以上地方各级财政部门在本级人民代表大会批准预算后二十日内公开。</t>
  </si>
  <si>
    <t>表41</t>
  </si>
  <si>
    <t>茂县本级2024年新增政府债券项目实施情况表</t>
  </si>
  <si>
    <t>新增债券资金发行金额</t>
  </si>
  <si>
    <t>财政部门资金拨付</t>
  </si>
  <si>
    <t>项目概况</t>
  </si>
  <si>
    <t>专项债券</t>
  </si>
  <si>
    <t>拨付金额</t>
  </si>
  <si>
    <t>拨付进度（%）</t>
  </si>
  <si>
    <t>教育局</t>
  </si>
  <si>
    <t>建筑总面积35300平方米，建设内容主要包括新建教学综合楼、学生宿舍、配电房及辅助用房、门卫室、地下通道及室外总图工程。</t>
  </si>
  <si>
    <t>注：1.本表反映2024年新增政府债券项目实施情况                                                                                                                   2.本表由县级以上地方各级财政部门在本级人民代表大会批准预算后二十日内公开。</t>
  </si>
  <si>
    <t>表42</t>
  </si>
  <si>
    <t>茂县2025年地方政府债务限额提前下达情况表</t>
  </si>
  <si>
    <t>下级</t>
  </si>
  <si>
    <t>一、2024年地方政府债务限额</t>
  </si>
  <si>
    <t>其中： 一般债务限额</t>
  </si>
  <si>
    <t xml:space="preserve">       专项债务限额</t>
  </si>
  <si>
    <t>二、提前下达的2025年新增地方政府债务限额</t>
  </si>
  <si>
    <t>注：1.本表反映本地区及本级预算中列示提前下达的新增地方政府债务限额情况。
    2.本表由县级以上地方各级财政部门在本级人民代表大会批准预算后二十日内公开。</t>
  </si>
  <si>
    <t>表43</t>
  </si>
  <si>
    <t>茂县本级2025年提前下达新增地方政府债券资金安排情况表</t>
  </si>
  <si>
    <t>发行金额</t>
  </si>
  <si>
    <t>注：  1.本表反映本级当年提前下达的新增地方政府债券资金安排情况。
      2.本表由县级以上地方各级财政部门在本级人民代表大会批准预算后二十日内公开。                            说明：此表为空，不涉及2025年提前下达新增地方政府债券资金</t>
  </si>
  <si>
    <t>表44</t>
  </si>
  <si>
    <t>茂县地方政府债券十年到期情况表</t>
  </si>
  <si>
    <t>年度</t>
  </si>
  <si>
    <t>一般债权</t>
  </si>
  <si>
    <t>2025年</t>
  </si>
  <si>
    <t>2026年</t>
  </si>
  <si>
    <t>2027年</t>
  </si>
  <si>
    <t>2028年</t>
  </si>
  <si>
    <t>2029年</t>
  </si>
  <si>
    <t>2030年</t>
  </si>
  <si>
    <t>2031年</t>
  </si>
  <si>
    <t>2032年</t>
  </si>
  <si>
    <t>2033年</t>
  </si>
  <si>
    <t>2034年</t>
  </si>
</sst>
</file>

<file path=xl/styles.xml><?xml version="1.0" encoding="utf-8"?>
<styleSheet xmlns="http://schemas.openxmlformats.org/spreadsheetml/2006/main">
  <numFmts count="25">
    <numFmt numFmtId="176" formatCode="0_ ;[Red]\-0\ "/>
    <numFmt numFmtId="177" formatCode="____@"/>
    <numFmt numFmtId="178" formatCode="0.00_ "/>
    <numFmt numFmtId="179" formatCode="0.0_);[Red]\(0.0\)"/>
    <numFmt numFmtId="180" formatCode="#,##0.00_ ;\-#,##0.00"/>
    <numFmt numFmtId="181" formatCode="yyyy&quot;年&quot;m&quot;月&quot;d&quot;日&quot;;@"/>
    <numFmt numFmtId="182" formatCode="0.0_ "/>
    <numFmt numFmtId="183" formatCode="###0"/>
    <numFmt numFmtId="184" formatCode="0.0"/>
    <numFmt numFmtId="185" formatCode="0.0%"/>
    <numFmt numFmtId="186" formatCode="_-* #,##0_-;\-* #,##0_-;_-* &quot;-&quot;_-;_-@_-"/>
    <numFmt numFmtId="187" formatCode="#,##0_);[Red]\(#,##0\)"/>
    <numFmt numFmtId="188" formatCode="_-* #,##0.00_-;\-* #,##0.00_-;_-* &quot;-&quot;??_-;_-@_-"/>
    <numFmt numFmtId="42" formatCode="_ &quot;￥&quot;* #,##0_ ;_ &quot;￥&quot;* \-#,##0_ ;_ &quot;￥&quot;* &quot;-&quot;_ ;_ @_ "/>
    <numFmt numFmtId="189" formatCode="0.00_);[Red]\(0.00\)"/>
    <numFmt numFmtId="190" formatCode="#,##0.00_);[Red]\(#,##0.00\)"/>
    <numFmt numFmtId="191" formatCode="#,##0_ "/>
    <numFmt numFmtId="43" formatCode="_ * #,##0.00_ ;_ * \-#,##0.00_ ;_ * &quot;-&quot;??_ ;_ @_ "/>
    <numFmt numFmtId="192" formatCode="#,##0.00_ "/>
    <numFmt numFmtId="44" formatCode="_ &quot;￥&quot;* #,##0.00_ ;_ &quot;￥&quot;* \-#,##0.00_ ;_ &quot;￥&quot;* &quot;-&quot;??_ ;_ @_ "/>
    <numFmt numFmtId="193" formatCode="_(* #,##0_);_(* \(#,##0\);_(* &quot;-&quot;_);_(@_)"/>
    <numFmt numFmtId="194" formatCode="0_);[Red]\(0\)"/>
    <numFmt numFmtId="41" formatCode="_ * #,##0_ ;_ * \-#,##0_ ;_ * &quot;-&quot;_ ;_ @_ "/>
    <numFmt numFmtId="195" formatCode="0_ "/>
    <numFmt numFmtId="196" formatCode="yyyy&quot;年&quot;m&quot;月&quot;;@"/>
  </numFmts>
  <fonts count="100">
    <font>
      <sz val="11"/>
      <color theme="1"/>
      <name val="宋体"/>
      <charset val="134"/>
      <scheme val="minor"/>
    </font>
    <font>
      <sz val="12"/>
      <name val="宋体"/>
      <charset val="134"/>
    </font>
    <font>
      <sz val="12"/>
      <name val="黑体"/>
      <charset val="134"/>
    </font>
    <font>
      <sz val="20"/>
      <name val="方正小标宋简体"/>
      <charset val="134"/>
    </font>
    <font>
      <sz val="12"/>
      <name val="方正黑体简体"/>
      <charset val="134"/>
    </font>
    <font>
      <sz val="11"/>
      <name val="宋体"/>
      <charset val="134"/>
    </font>
    <font>
      <sz val="11"/>
      <color indexed="8"/>
      <name val="宋体"/>
      <charset val="134"/>
    </font>
    <font>
      <sz val="12"/>
      <color indexed="8"/>
      <name val="方正黑体简体"/>
      <charset val="134"/>
    </font>
    <font>
      <sz val="20"/>
      <color indexed="8"/>
      <name val="方正小标宋简体"/>
      <charset val="134"/>
    </font>
    <font>
      <sz val="12"/>
      <color indexed="8"/>
      <name val="宋体"/>
      <charset val="134"/>
    </font>
    <font>
      <b/>
      <sz val="11"/>
      <color indexed="8"/>
      <name val="宋体"/>
      <charset val="134"/>
    </font>
    <font>
      <b/>
      <sz val="11"/>
      <name val="宋体"/>
      <charset val="134"/>
    </font>
    <font>
      <sz val="12"/>
      <color theme="1"/>
      <name val="方正黑体简体"/>
      <charset val="134"/>
    </font>
    <font>
      <sz val="20"/>
      <color theme="1"/>
      <name val="方正小标宋简体"/>
      <charset val="134"/>
    </font>
    <font>
      <sz val="12"/>
      <color theme="1"/>
      <name val="宋体"/>
      <charset val="134"/>
      <scheme val="minor"/>
    </font>
    <font>
      <sz val="10"/>
      <color indexed="8"/>
      <name val="宋体"/>
      <charset val="134"/>
    </font>
    <font>
      <sz val="11"/>
      <color theme="1"/>
      <name val="宋体"/>
      <charset val="134"/>
    </font>
    <font>
      <sz val="12"/>
      <color theme="1"/>
      <name val="宋体"/>
      <charset val="134"/>
    </font>
    <font>
      <b/>
      <sz val="11"/>
      <color theme="1"/>
      <name val="宋体"/>
      <charset val="134"/>
      <scheme val="minor"/>
    </font>
    <font>
      <sz val="10"/>
      <color rgb="FF000000"/>
      <name val="宋体"/>
      <charset val="134"/>
    </font>
    <font>
      <sz val="12"/>
      <name val="宋体"/>
      <charset val="134"/>
      <scheme val="minor"/>
    </font>
    <font>
      <sz val="12"/>
      <color indexed="8"/>
      <name val="宋体"/>
      <charset val="134"/>
      <scheme val="minor"/>
    </font>
    <font>
      <b/>
      <sz val="11"/>
      <color indexed="8"/>
      <name val="宋体"/>
      <charset val="134"/>
      <scheme val="minor"/>
    </font>
    <font>
      <sz val="11"/>
      <color indexed="8"/>
      <name val="宋体"/>
      <charset val="134"/>
      <scheme val="minor"/>
    </font>
    <font>
      <b/>
      <sz val="20"/>
      <name val="宋体"/>
      <charset val="134"/>
    </font>
    <font>
      <b/>
      <sz val="12"/>
      <name val="宋体"/>
      <charset val="134"/>
    </font>
    <font>
      <sz val="11"/>
      <name val="宋体"/>
      <charset val="134"/>
      <scheme val="minor"/>
    </font>
    <font>
      <sz val="10"/>
      <name val="宋体"/>
      <charset val="134"/>
    </font>
    <font>
      <b/>
      <sz val="12"/>
      <color indexed="8"/>
      <name val="宋体"/>
      <charset val="134"/>
    </font>
    <font>
      <b/>
      <sz val="11"/>
      <name val="宋体"/>
      <charset val="134"/>
      <scheme val="minor"/>
    </font>
    <font>
      <b/>
      <sz val="18"/>
      <name val="宋体"/>
      <charset val="134"/>
      <scheme val="minor"/>
    </font>
    <font>
      <b/>
      <sz val="12"/>
      <color theme="1"/>
      <name val="宋体"/>
      <charset val="134"/>
      <scheme val="minor"/>
    </font>
    <font>
      <sz val="12"/>
      <color indexed="10"/>
      <name val="宋体"/>
      <charset val="134"/>
    </font>
    <font>
      <sz val="12"/>
      <name val="Arial Narrow"/>
      <charset val="134"/>
    </font>
    <font>
      <b/>
      <sz val="12"/>
      <name val="黑体"/>
      <charset val="134"/>
    </font>
    <font>
      <b/>
      <sz val="14"/>
      <name val="宋体"/>
      <charset val="134"/>
    </font>
    <font>
      <b/>
      <sz val="12"/>
      <color theme="1"/>
      <name val="宋体"/>
      <charset val="134"/>
    </font>
    <font>
      <sz val="12"/>
      <color indexed="8"/>
      <name val="黑体"/>
      <charset val="134"/>
    </font>
    <font>
      <sz val="11"/>
      <name val="Times New Roman"/>
      <charset val="134"/>
    </font>
    <font>
      <b/>
      <sz val="10"/>
      <name val="宋体"/>
      <charset val="134"/>
    </font>
    <font>
      <b/>
      <sz val="20"/>
      <color theme="1"/>
      <name val="宋体"/>
      <charset val="134"/>
      <scheme val="minor"/>
    </font>
    <font>
      <sz val="9"/>
      <name val="宋体"/>
      <charset val="134"/>
    </font>
    <font>
      <sz val="12"/>
      <color theme="1"/>
      <name val="黑体"/>
      <charset val="134"/>
    </font>
    <font>
      <b/>
      <sz val="18"/>
      <name val="宋体"/>
      <charset val="134"/>
    </font>
    <font>
      <sz val="14"/>
      <color theme="1"/>
      <name val="宋体"/>
      <charset val="134"/>
      <scheme val="minor"/>
    </font>
    <font>
      <b/>
      <sz val="14"/>
      <color theme="1"/>
      <name val="宋体"/>
      <charset val="134"/>
      <scheme val="minor"/>
    </font>
    <font>
      <b/>
      <sz val="12"/>
      <color indexed="8"/>
      <name val="宋体"/>
      <charset val="134"/>
      <scheme val="minor"/>
    </font>
    <font>
      <b/>
      <sz val="12"/>
      <name val="方正黑体简体"/>
      <charset val="134"/>
    </font>
    <font>
      <b/>
      <sz val="12"/>
      <name val="宋体"/>
      <charset val="134"/>
      <scheme val="minor"/>
    </font>
    <font>
      <sz val="9"/>
      <color indexed="8"/>
      <name val="宋体"/>
      <charset val="134"/>
    </font>
    <font>
      <sz val="11"/>
      <color indexed="20"/>
      <name val="宋体"/>
      <charset val="134"/>
    </font>
    <font>
      <sz val="10"/>
      <name val="Arial"/>
      <charset val="134"/>
    </font>
    <font>
      <sz val="11"/>
      <color indexed="17"/>
      <name val="宋体"/>
      <charset val="134"/>
    </font>
    <font>
      <b/>
      <sz val="11"/>
      <color indexed="52"/>
      <name val="宋体"/>
      <charset val="134"/>
    </font>
    <font>
      <b/>
      <sz val="11"/>
      <color indexed="56"/>
      <name val="宋体"/>
      <charset val="134"/>
    </font>
    <font>
      <b/>
      <sz val="11"/>
      <color indexed="9"/>
      <name val="宋体"/>
      <charset val="134"/>
    </font>
    <font>
      <sz val="11"/>
      <color indexed="10"/>
      <name val="宋体"/>
      <charset val="134"/>
    </font>
    <font>
      <sz val="12"/>
      <color indexed="17"/>
      <name val="宋体"/>
      <charset val="134"/>
    </font>
    <font>
      <sz val="11"/>
      <color indexed="52"/>
      <name val="宋体"/>
      <charset val="134"/>
    </font>
    <font>
      <sz val="11"/>
      <color indexed="14"/>
      <name val="宋体"/>
      <charset val="134"/>
    </font>
    <font>
      <sz val="11"/>
      <color indexed="9"/>
      <name val="宋体"/>
      <charset val="134"/>
    </font>
    <font>
      <b/>
      <sz val="15"/>
      <color indexed="56"/>
      <name val="宋体"/>
      <charset val="134"/>
    </font>
    <font>
      <sz val="10"/>
      <name val="MS Sans Serif"/>
      <charset val="134"/>
    </font>
    <font>
      <i/>
      <sz val="11"/>
      <color indexed="23"/>
      <name val="宋体"/>
      <charset val="134"/>
    </font>
    <font>
      <sz val="10"/>
      <name val="Helv"/>
      <charset val="134"/>
    </font>
    <font>
      <b/>
      <sz val="18"/>
      <color indexed="56"/>
      <name val="宋体"/>
      <charset val="134"/>
    </font>
    <font>
      <b/>
      <sz val="13"/>
      <color indexed="56"/>
      <name val="宋体"/>
      <charset val="134"/>
    </font>
    <font>
      <b/>
      <sz val="11"/>
      <color indexed="63"/>
      <name val="宋体"/>
      <charset val="134"/>
    </font>
    <font>
      <sz val="12"/>
      <color indexed="20"/>
      <name val="宋体"/>
      <charset val="134"/>
    </font>
    <font>
      <sz val="11"/>
      <color indexed="60"/>
      <name val="宋体"/>
      <charset val="134"/>
    </font>
    <font>
      <sz val="11"/>
      <color rgb="FF3F3F76"/>
      <name val="宋体"/>
      <charset val="0"/>
      <scheme val="minor"/>
    </font>
    <font>
      <sz val="10"/>
      <color indexed="8"/>
      <name val="Calibri"/>
      <charset val="134"/>
    </font>
    <font>
      <sz val="11"/>
      <color indexed="62"/>
      <name val="宋体"/>
      <charset val="134"/>
    </font>
    <font>
      <sz val="11"/>
      <color theme="0"/>
      <name val="宋体"/>
      <charset val="0"/>
      <scheme val="minor"/>
    </font>
    <font>
      <sz val="10"/>
      <color indexed="20"/>
      <name val="Calibri"/>
      <charset val="134"/>
    </font>
    <font>
      <u/>
      <sz val="11"/>
      <color rgb="FF800080"/>
      <name val="宋体"/>
      <charset val="0"/>
      <scheme val="minor"/>
    </font>
    <font>
      <sz val="11"/>
      <color indexed="16"/>
      <name val="宋体"/>
      <charset val="134"/>
    </font>
    <font>
      <sz val="12"/>
      <name val="仿宋_GB2312"/>
      <charset val="134"/>
    </font>
    <font>
      <b/>
      <sz val="18"/>
      <color theme="3"/>
      <name val="宋体"/>
      <charset val="134"/>
      <scheme val="minor"/>
    </font>
    <font>
      <i/>
      <sz val="11"/>
      <color rgb="FF7F7F7F"/>
      <name val="宋体"/>
      <charset val="0"/>
      <scheme val="minor"/>
    </font>
    <font>
      <sz val="12"/>
      <name val="Times New Roman"/>
      <charset val="134"/>
    </font>
    <font>
      <sz val="10"/>
      <color indexed="17"/>
      <name val="Calibri"/>
      <charset val="134"/>
    </font>
    <font>
      <b/>
      <sz val="11"/>
      <color theme="1"/>
      <name val="宋体"/>
      <charset val="0"/>
      <scheme val="minor"/>
    </font>
    <font>
      <sz val="11"/>
      <color theme="1"/>
      <name val="宋体"/>
      <charset val="0"/>
      <scheme val="minor"/>
    </font>
    <font>
      <sz val="11"/>
      <name val="Calibri"/>
      <charset val="134"/>
    </font>
    <font>
      <sz val="11"/>
      <color rgb="FF006100"/>
      <name val="宋体"/>
      <charset val="0"/>
      <scheme val="minor"/>
    </font>
    <font>
      <sz val="12"/>
      <name val="Courier"/>
      <charset val="134"/>
    </font>
    <font>
      <sz val="11"/>
      <color rgb="FFFA7D00"/>
      <name val="宋体"/>
      <charset val="0"/>
      <scheme val="minor"/>
    </font>
    <font>
      <sz val="11"/>
      <color rgb="FFFF0000"/>
      <name val="宋体"/>
      <charset val="0"/>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theme="3"/>
      <name val="宋体"/>
      <charset val="134"/>
      <scheme val="minor"/>
    </font>
    <font>
      <b/>
      <sz val="11"/>
      <color rgb="FFFA7D00"/>
      <name val="宋体"/>
      <charset val="0"/>
      <scheme val="minor"/>
    </font>
    <font>
      <b/>
      <sz val="11"/>
      <color rgb="FFFFFFFF"/>
      <name val="宋体"/>
      <charset val="0"/>
      <scheme val="minor"/>
    </font>
    <font>
      <b/>
      <sz val="11"/>
      <color rgb="FF3F3F3F"/>
      <name val="宋体"/>
      <charset val="0"/>
      <scheme val="minor"/>
    </font>
    <font>
      <sz val="7"/>
      <name val="Small Fonts"/>
      <charset val="134"/>
    </font>
    <font>
      <sz val="11"/>
      <color rgb="FF9C0006"/>
      <name val="宋体"/>
      <charset val="0"/>
      <scheme val="minor"/>
    </font>
    <font>
      <b/>
      <sz val="13"/>
      <color theme="3"/>
      <name val="宋体"/>
      <charset val="134"/>
      <scheme val="minor"/>
    </font>
    <font>
      <b/>
      <sz val="12"/>
      <name val="Times New Roman"/>
      <charset val="134"/>
    </font>
  </fonts>
  <fills count="5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indexed="31"/>
        <bgColor indexed="64"/>
      </patternFill>
    </fill>
    <fill>
      <patternFill patternType="solid">
        <fgColor indexed="36"/>
        <bgColor indexed="64"/>
      </patternFill>
    </fill>
    <fill>
      <patternFill patternType="solid">
        <fgColor indexed="49"/>
        <bgColor indexed="64"/>
      </patternFill>
    </fill>
    <fill>
      <patternFill patternType="solid">
        <fgColor indexed="62"/>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indexed="27"/>
        <bgColor indexed="64"/>
      </patternFill>
    </fill>
    <fill>
      <patternFill patternType="solid">
        <fgColor indexed="43"/>
        <bgColor indexed="64"/>
      </patternFill>
    </fill>
    <fill>
      <patternFill patternType="solid">
        <fgColor indexed="29"/>
        <bgColor indexed="64"/>
      </patternFill>
    </fill>
    <fill>
      <patternFill patternType="solid">
        <fgColor rgb="FFFFCC99"/>
        <bgColor indexed="64"/>
      </patternFill>
    </fill>
    <fill>
      <patternFill patternType="solid">
        <fgColor indexed="30"/>
        <bgColor indexed="64"/>
      </patternFill>
    </fill>
    <fill>
      <patternFill patternType="solid">
        <fgColor theme="5"/>
        <bgColor indexed="64"/>
      </patternFill>
    </fill>
    <fill>
      <patternFill patternType="solid">
        <fgColor indexed="57"/>
        <bgColor indexed="64"/>
      </patternFill>
    </fill>
    <fill>
      <patternFill patternType="solid">
        <fgColor indexed="51"/>
        <bgColor indexed="64"/>
      </patternFill>
    </fill>
    <fill>
      <patternFill patternType="solid">
        <fgColor indexed="11"/>
        <bgColor indexed="64"/>
      </patternFill>
    </fill>
    <fill>
      <patternFill patternType="solid">
        <fgColor theme="4" tint="0.399975585192419"/>
        <bgColor indexed="64"/>
      </patternFill>
    </fill>
    <fill>
      <patternFill patternType="solid">
        <fgColor indexed="10"/>
        <bgColor indexed="64"/>
      </patternFill>
    </fill>
    <fill>
      <patternFill patternType="solid">
        <fgColor rgb="FFFFFFCC"/>
        <bgColor indexed="64"/>
      </patternFill>
    </fill>
    <fill>
      <patternFill patternType="solid">
        <fgColor indexed="53"/>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7" tint="0.599993896298105"/>
        <bgColor indexed="64"/>
      </patternFill>
    </fill>
    <fill>
      <patternFill patternType="solid">
        <fgColor rgb="FFFFC7CE"/>
        <bgColor indexed="64"/>
      </patternFill>
    </fill>
  </fills>
  <borders count="3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auto="1"/>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1098">
    <xf numFmtId="0" fontId="0" fillId="0" borderId="0">
      <alignment vertical="center"/>
    </xf>
    <xf numFmtId="0" fontId="6" fillId="13" borderId="21" applyNumberFormat="0" applyFont="0" applyAlignment="0" applyProtection="0">
      <alignment vertical="center"/>
    </xf>
    <xf numFmtId="0" fontId="6" fillId="13" borderId="21" applyNumberFormat="0" applyFont="0" applyAlignment="0" applyProtection="0">
      <alignment vertical="center"/>
    </xf>
    <xf numFmtId="0" fontId="6" fillId="13" borderId="21" applyNumberFormat="0" applyFont="0" applyAlignment="0" applyProtection="0">
      <alignment vertical="center"/>
    </xf>
    <xf numFmtId="0" fontId="51" fillId="0" borderId="0"/>
    <xf numFmtId="0" fontId="64" fillId="0" borderId="0"/>
    <xf numFmtId="0" fontId="72" fillId="12" borderId="14" applyNumberFormat="0" applyAlignment="0" applyProtection="0">
      <alignment vertical="center"/>
    </xf>
    <xf numFmtId="0" fontId="72" fillId="12" borderId="14" applyNumberFormat="0" applyAlignment="0" applyProtection="0">
      <alignment vertical="center"/>
    </xf>
    <xf numFmtId="0" fontId="67" fillId="6" borderId="22" applyNumberFormat="0" applyAlignment="0" applyProtection="0">
      <alignment vertical="center"/>
    </xf>
    <xf numFmtId="0" fontId="67" fillId="6" borderId="22" applyNumberFormat="0" applyAlignment="0" applyProtection="0">
      <alignment vertical="center"/>
    </xf>
    <xf numFmtId="0" fontId="67" fillId="6" borderId="22" applyNumberFormat="0" applyAlignment="0" applyProtection="0">
      <alignment vertical="center"/>
    </xf>
    <xf numFmtId="0" fontId="69" fillId="18" borderId="0" applyNumberFormat="0" applyBorder="0" applyAlignment="0" applyProtection="0">
      <alignment vertical="center"/>
    </xf>
    <xf numFmtId="0" fontId="69" fillId="18" borderId="0" applyNumberFormat="0" applyBorder="0" applyAlignment="0" applyProtection="0">
      <alignment vertical="center"/>
    </xf>
    <xf numFmtId="0" fontId="69" fillId="18" borderId="0" applyNumberFormat="0" applyBorder="0" applyAlignment="0" applyProtection="0">
      <alignment vertical="center"/>
    </xf>
    <xf numFmtId="0" fontId="69" fillId="18"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60" fillId="10" borderId="0" applyNumberFormat="0" applyBorder="0" applyAlignment="0" applyProtection="0">
      <alignment vertical="center"/>
    </xf>
    <xf numFmtId="0" fontId="60" fillId="10" borderId="0" applyNumberFormat="0" applyBorder="0" applyAlignment="0" applyProtection="0">
      <alignment vertical="center"/>
    </xf>
    <xf numFmtId="0" fontId="60" fillId="10" borderId="0" applyNumberFormat="0" applyBorder="0" applyAlignment="0" applyProtection="0">
      <alignment vertical="center"/>
    </xf>
    <xf numFmtId="0" fontId="60" fillId="10"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11" borderId="0" applyNumberFormat="0" applyBorder="0" applyAlignment="0" applyProtection="0">
      <alignment vertical="center"/>
    </xf>
    <xf numFmtId="0" fontId="60" fillId="11" borderId="0" applyNumberFormat="0" applyBorder="0" applyAlignment="0" applyProtection="0">
      <alignment vertical="center"/>
    </xf>
    <xf numFmtId="192" fontId="1" fillId="0" borderId="0" applyFont="0" applyFill="0" applyBorder="0" applyAlignment="0" applyProtection="0"/>
    <xf numFmtId="188" fontId="1" fillId="0" borderId="0" applyFont="0" applyFill="0" applyBorder="0" applyAlignment="0" applyProtection="0">
      <alignment vertical="center"/>
    </xf>
    <xf numFmtId="188" fontId="1" fillId="0" borderId="0" applyFont="0" applyFill="0" applyBorder="0" applyAlignment="0" applyProtection="0">
      <alignment vertical="center"/>
    </xf>
    <xf numFmtId="188" fontId="1" fillId="0" borderId="0" applyFont="0" applyFill="0" applyBorder="0" applyAlignment="0" applyProtection="0">
      <alignmen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8" fontId="1" fillId="0" borderId="0" applyFont="0" applyFill="0" applyBorder="0" applyAlignment="0" applyProtection="0">
      <alignment vertical="center"/>
    </xf>
    <xf numFmtId="188" fontId="1" fillId="0" borderId="0" applyFont="0" applyFill="0" applyBorder="0" applyAlignment="0" applyProtection="0"/>
    <xf numFmtId="4" fontId="62" fillId="0" borderId="0" applyFont="0" applyFill="0" applyBorder="0" applyAlignment="0" applyProtection="0"/>
    <xf numFmtId="193" fontId="1" fillId="0" borderId="0" applyFont="0" applyFill="0" applyBorder="0" applyAlignment="0" applyProtection="0"/>
    <xf numFmtId="0" fontId="62" fillId="0" borderId="0"/>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8" fillId="0" borderId="16" applyNumberFormat="0" applyFill="0" applyAlignment="0" applyProtection="0">
      <alignment vertical="center"/>
    </xf>
    <xf numFmtId="0" fontId="56"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5" fillId="7" borderId="15" applyNumberFormat="0" applyAlignment="0" applyProtection="0">
      <alignment vertical="center"/>
    </xf>
    <xf numFmtId="0" fontId="55" fillId="7" borderId="15" applyNumberFormat="0" applyAlignment="0" applyProtection="0">
      <alignment vertical="center"/>
    </xf>
    <xf numFmtId="0" fontId="55" fillId="7" borderId="15" applyNumberFormat="0" applyAlignment="0" applyProtection="0">
      <alignment vertical="center"/>
    </xf>
    <xf numFmtId="0" fontId="55" fillId="7" borderId="15" applyNumberFormat="0" applyAlignment="0" applyProtection="0">
      <alignment vertical="center"/>
    </xf>
    <xf numFmtId="0" fontId="55" fillId="7" borderId="15" applyNumberFormat="0" applyAlignment="0" applyProtection="0">
      <alignment vertical="center"/>
    </xf>
    <xf numFmtId="0" fontId="53" fillId="6" borderId="14" applyNumberFormat="0" applyAlignment="0" applyProtection="0">
      <alignment vertical="center"/>
    </xf>
    <xf numFmtId="0" fontId="53" fillId="6" borderId="14" applyNumberFormat="0" applyAlignment="0" applyProtection="0">
      <alignment vertical="center"/>
    </xf>
    <xf numFmtId="0" fontId="53" fillId="6" borderId="14" applyNumberFormat="0" applyAlignment="0" applyProtection="0">
      <alignment vertical="center"/>
    </xf>
    <xf numFmtId="0" fontId="10" fillId="0" borderId="17" applyNumberFormat="0" applyFill="0" applyAlignment="0" applyProtection="0">
      <alignment vertical="center"/>
    </xf>
    <xf numFmtId="0" fontId="10" fillId="0" borderId="17" applyNumberFormat="0" applyFill="0" applyAlignment="0" applyProtection="0">
      <alignment vertical="center"/>
    </xf>
    <xf numFmtId="0" fontId="10" fillId="0" borderId="17" applyNumberFormat="0" applyFill="0" applyAlignment="0" applyProtection="0">
      <alignment vertical="center"/>
    </xf>
    <xf numFmtId="0" fontId="81" fillId="5" borderId="0" applyNumberFormat="0" applyBorder="0" applyAlignment="0" applyProtection="0">
      <alignment vertical="center"/>
    </xf>
    <xf numFmtId="0" fontId="81" fillId="5" borderId="0" applyNumberFormat="0" applyBorder="0" applyAlignment="0" applyProtection="0">
      <alignment vertical="center"/>
    </xf>
    <xf numFmtId="0" fontId="60" fillId="29"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81"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0" fillId="9"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0" fillId="23"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 fillId="13" borderId="21" applyNumberFormat="0" applyFont="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6" fillId="0" borderId="0" applyNumberFormat="0" applyFill="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0" fillId="29"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9" fillId="18"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84" fillId="0" borderId="0"/>
    <xf numFmtId="0" fontId="52" fillId="5" borderId="0" applyNumberFormat="0" applyBorder="0" applyAlignment="0" applyProtection="0">
      <alignment vertical="center"/>
    </xf>
    <xf numFmtId="0" fontId="6" fillId="0" borderId="0">
      <alignment vertical="center"/>
    </xf>
    <xf numFmtId="0" fontId="1" fillId="0" borderId="0">
      <alignment vertical="center"/>
    </xf>
    <xf numFmtId="0" fontId="1" fillId="0" borderId="0">
      <alignment vertical="center"/>
    </xf>
    <xf numFmtId="0" fontId="1" fillId="0" borderId="0"/>
    <xf numFmtId="0" fontId="80" fillId="0" borderId="0"/>
    <xf numFmtId="0" fontId="1" fillId="0" borderId="0"/>
    <xf numFmtId="0" fontId="10" fillId="0" borderId="17" applyNumberFormat="0" applyFill="0" applyAlignment="0" applyProtection="0">
      <alignment vertical="center"/>
    </xf>
    <xf numFmtId="0" fontId="1" fillId="0" borderId="0"/>
    <xf numFmtId="0" fontId="1" fillId="0" borderId="0"/>
    <xf numFmtId="0" fontId="0" fillId="0" borderId="0">
      <alignment vertical="center"/>
    </xf>
    <xf numFmtId="0" fontId="1" fillId="0" borderId="0"/>
    <xf numFmtId="0" fontId="5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0" fillId="0" borderId="0">
      <alignment vertical="center"/>
    </xf>
    <xf numFmtId="0" fontId="52" fillId="5" borderId="0" applyNumberFormat="0" applyBorder="0" applyAlignment="0" applyProtection="0">
      <alignment vertical="center"/>
    </xf>
    <xf numFmtId="0" fontId="0" fillId="0" borderId="0">
      <alignment vertical="center"/>
    </xf>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0" fillId="0" borderId="0">
      <alignment vertical="center"/>
    </xf>
    <xf numFmtId="0" fontId="52" fillId="5" borderId="0" applyNumberFormat="0" applyBorder="0" applyAlignment="0" applyProtection="0">
      <alignment vertical="center"/>
    </xf>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52" fillId="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6" fillId="13" borderId="21"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186" fontId="1" fillId="0" borderId="0" applyFont="0" applyFill="0" applyBorder="0" applyAlignment="0" applyProtection="0"/>
    <xf numFmtId="0" fontId="1" fillId="0" borderId="0"/>
    <xf numFmtId="0" fontId="52" fillId="5" borderId="0" applyNumberFormat="0" applyBorder="0" applyAlignment="0" applyProtection="0">
      <alignment vertical="center"/>
    </xf>
    <xf numFmtId="0" fontId="1" fillId="0" borderId="0"/>
    <xf numFmtId="0" fontId="1" fillId="0" borderId="0"/>
    <xf numFmtId="0" fontId="1" fillId="0" borderId="0"/>
    <xf numFmtId="0" fontId="0" fillId="0" borderId="0"/>
    <xf numFmtId="0" fontId="6" fillId="0" borderId="0"/>
    <xf numFmtId="0" fontId="0" fillId="0" borderId="0"/>
    <xf numFmtId="0" fontId="0" fillId="0" borderId="0"/>
    <xf numFmtId="0" fontId="0" fillId="0" borderId="0"/>
    <xf numFmtId="0" fontId="6" fillId="0" borderId="0"/>
    <xf numFmtId="0" fontId="1" fillId="0" borderId="0">
      <alignment vertical="center"/>
    </xf>
    <xf numFmtId="0" fontId="41" fillId="0" borderId="0"/>
    <xf numFmtId="0" fontId="1" fillId="0" borderId="0"/>
    <xf numFmtId="0" fontId="1" fillId="0" borderId="0"/>
    <xf numFmtId="0" fontId="1" fillId="0" borderId="0"/>
    <xf numFmtId="0" fontId="1" fillId="0" borderId="0"/>
    <xf numFmtId="0" fontId="1" fillId="0" borderId="0"/>
    <xf numFmtId="0" fontId="41" fillId="0" borderId="0"/>
    <xf numFmtId="0" fontId="1" fillId="0" borderId="0">
      <alignment vertical="center"/>
    </xf>
    <xf numFmtId="0" fontId="6" fillId="0" borderId="0">
      <alignment vertical="center"/>
    </xf>
    <xf numFmtId="0" fontId="1" fillId="0" borderId="0"/>
    <xf numFmtId="0" fontId="6" fillId="0" borderId="0">
      <alignment vertical="center"/>
    </xf>
    <xf numFmtId="0" fontId="67" fillId="6" borderId="22" applyNumberFormat="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41" fillId="0" borderId="0"/>
    <xf numFmtId="0" fontId="41" fillId="0" borderId="0"/>
    <xf numFmtId="0" fontId="41" fillId="0" borderId="0"/>
    <xf numFmtId="0" fontId="0" fillId="0" borderId="0">
      <alignment vertical="center"/>
    </xf>
    <xf numFmtId="0" fontId="41" fillId="0" borderId="0"/>
    <xf numFmtId="0" fontId="52" fillId="5" borderId="0" applyNumberFormat="0" applyBorder="0" applyAlignment="0" applyProtection="0">
      <alignment vertical="center"/>
    </xf>
    <xf numFmtId="0" fontId="1" fillId="0" borderId="0"/>
    <xf numFmtId="0" fontId="1" fillId="0" borderId="0"/>
    <xf numFmtId="0" fontId="1" fillId="0" borderId="0"/>
    <xf numFmtId="0" fontId="1" fillId="0" borderId="0"/>
    <xf numFmtId="0" fontId="86" fillId="0" borderId="0"/>
    <xf numFmtId="0" fontId="1" fillId="0" borderId="0">
      <alignment vertical="center"/>
    </xf>
    <xf numFmtId="0" fontId="41" fillId="0" borderId="0"/>
    <xf numFmtId="0" fontId="1" fillId="0" borderId="0">
      <alignment vertical="center"/>
    </xf>
    <xf numFmtId="0" fontId="41" fillId="0" borderId="0"/>
    <xf numFmtId="0" fontId="1" fillId="0" borderId="0">
      <alignment vertical="center"/>
    </xf>
    <xf numFmtId="0" fontId="41" fillId="0" borderId="0"/>
    <xf numFmtId="0" fontId="1" fillId="0" borderId="0">
      <alignment vertical="center"/>
    </xf>
    <xf numFmtId="0" fontId="52" fillId="5" borderId="0" applyNumberFormat="0" applyBorder="0" applyAlignment="0" applyProtection="0">
      <alignment vertical="center"/>
    </xf>
    <xf numFmtId="0" fontId="1" fillId="0" borderId="0"/>
    <xf numFmtId="0" fontId="52" fillId="5" borderId="0" applyNumberFormat="0" applyBorder="0" applyAlignment="0" applyProtection="0">
      <alignment vertical="center"/>
    </xf>
    <xf numFmtId="0" fontId="1" fillId="0" borderId="0"/>
    <xf numFmtId="0" fontId="6" fillId="0" borderId="0">
      <alignment vertical="center"/>
    </xf>
    <xf numFmtId="0" fontId="60" fillId="21"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0" fillId="21" borderId="0" applyNumberFormat="0" applyBorder="0" applyAlignment="0" applyProtection="0">
      <alignment vertical="center"/>
    </xf>
    <xf numFmtId="0" fontId="6" fillId="15" borderId="0" applyNumberFormat="0" applyBorder="0" applyAlignment="0" applyProtection="0">
      <alignment vertical="center"/>
    </xf>
    <xf numFmtId="0" fontId="1" fillId="0" borderId="0"/>
    <xf numFmtId="0" fontId="60" fillId="19" borderId="0" applyNumberFormat="0" applyBorder="0" applyAlignment="0" applyProtection="0">
      <alignment vertical="center"/>
    </xf>
    <xf numFmtId="0" fontId="60" fillId="16" borderId="0" applyNumberFormat="0" applyBorder="0" applyAlignment="0" applyProtection="0">
      <alignment vertical="center"/>
    </xf>
    <xf numFmtId="0" fontId="60" fillId="10" borderId="0" applyNumberFormat="0" applyBorder="0" applyAlignment="0" applyProtection="0">
      <alignment vertical="center"/>
    </xf>
    <xf numFmtId="0" fontId="60" fillId="10" borderId="0" applyNumberFormat="0" applyBorder="0" applyAlignment="0" applyProtection="0">
      <alignment vertical="center"/>
    </xf>
    <xf numFmtId="0" fontId="1" fillId="0" borderId="0"/>
    <xf numFmtId="0" fontId="60" fillId="9" borderId="0" applyNumberFormat="0" applyBorder="0" applyAlignment="0" applyProtection="0">
      <alignment vertical="center"/>
    </xf>
    <xf numFmtId="0" fontId="50" fillId="4" borderId="0" applyNumberFormat="0" applyBorder="0" applyAlignment="0" applyProtection="0">
      <alignment vertical="center"/>
    </xf>
    <xf numFmtId="0" fontId="77" fillId="0" borderId="0"/>
    <xf numFmtId="0" fontId="50" fillId="4"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1" fillId="0" borderId="0"/>
    <xf numFmtId="0" fontId="60" fillId="25" borderId="0" applyNumberFormat="0" applyBorder="0" applyAlignment="0" applyProtection="0">
      <alignment vertical="center"/>
    </xf>
    <xf numFmtId="0" fontId="60" fillId="25" borderId="0" applyNumberFormat="0" applyBorder="0" applyAlignment="0" applyProtection="0">
      <alignment vertical="center"/>
    </xf>
    <xf numFmtId="0" fontId="60" fillId="19" borderId="0" applyNumberFormat="0" applyBorder="0" applyAlignment="0" applyProtection="0">
      <alignment vertical="center"/>
    </xf>
    <xf numFmtId="43" fontId="1" fillId="0" borderId="0" applyFont="0" applyFill="0" applyBorder="0" applyAlignment="0" applyProtection="0"/>
    <xf numFmtId="0" fontId="60" fillId="21" borderId="0" applyNumberFormat="0" applyBorder="0" applyAlignment="0" applyProtection="0">
      <alignment vertical="center"/>
    </xf>
    <xf numFmtId="0" fontId="6" fillId="24" borderId="0" applyNumberFormat="0" applyBorder="0" applyAlignment="0" applyProtection="0">
      <alignment vertical="center"/>
    </xf>
    <xf numFmtId="0" fontId="6" fillId="15" borderId="0" applyNumberFormat="0" applyBorder="0" applyAlignment="0" applyProtection="0">
      <alignment vertical="center"/>
    </xf>
    <xf numFmtId="0" fontId="1" fillId="0" borderId="0"/>
    <xf numFmtId="0" fontId="6" fillId="24" borderId="0" applyNumberFormat="0" applyBorder="0" applyAlignment="0" applyProtection="0">
      <alignment vertical="center"/>
    </xf>
    <xf numFmtId="0" fontId="6" fillId="14" borderId="0" applyNumberFormat="0" applyBorder="0" applyAlignment="0" applyProtection="0">
      <alignment vertical="center"/>
    </xf>
    <xf numFmtId="0" fontId="6" fillId="24" borderId="0" applyNumberFormat="0" applyBorder="0" applyAlignment="0" applyProtection="0">
      <alignment vertical="center"/>
    </xf>
    <xf numFmtId="0" fontId="6" fillId="24" borderId="0" applyNumberFormat="0" applyBorder="0" applyAlignment="0" applyProtection="0">
      <alignment vertical="center"/>
    </xf>
    <xf numFmtId="43" fontId="6" fillId="0" borderId="0" applyFont="0" applyFill="0" applyBorder="0" applyAlignment="0" applyProtection="0">
      <alignment vertical="center"/>
    </xf>
    <xf numFmtId="0" fontId="6" fillId="15" borderId="0" applyNumberFormat="0" applyBorder="0" applyAlignment="0" applyProtection="0">
      <alignment vertical="center"/>
    </xf>
    <xf numFmtId="43" fontId="6" fillId="0" borderId="0" applyFont="0" applyFill="0" applyBorder="0" applyAlignment="0" applyProtection="0">
      <alignment vertical="center"/>
    </xf>
    <xf numFmtId="9" fontId="6" fillId="0" borderId="0" applyFont="0" applyFill="0" applyBorder="0" applyAlignment="0" applyProtection="0">
      <alignment vertical="center"/>
    </xf>
    <xf numFmtId="0" fontId="60" fillId="10"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65" fillId="0" borderId="0" applyNumberFormat="0" applyFill="0" applyBorder="0" applyAlignment="0" applyProtection="0">
      <alignment vertical="center"/>
    </xf>
    <xf numFmtId="0" fontId="83" fillId="34" borderId="0" applyNumberFormat="0" applyBorder="0" applyAlignment="0" applyProtection="0">
      <alignment vertical="center"/>
    </xf>
    <xf numFmtId="0" fontId="6" fillId="14" borderId="0" applyNumberFormat="0" applyBorder="0" applyAlignment="0" applyProtection="0">
      <alignment vertical="center"/>
    </xf>
    <xf numFmtId="0" fontId="54" fillId="0" borderId="19" applyNumberFormat="0" applyFill="0" applyAlignment="0" applyProtection="0">
      <alignment vertical="center"/>
    </xf>
    <xf numFmtId="0" fontId="52" fillId="5" borderId="0" applyNumberFormat="0" applyBorder="0" applyAlignment="0" applyProtection="0">
      <alignment vertical="center"/>
    </xf>
    <xf numFmtId="0" fontId="6" fillId="14" borderId="0" applyNumberFormat="0" applyBorder="0" applyAlignment="0" applyProtection="0">
      <alignment vertical="center"/>
    </xf>
    <xf numFmtId="0" fontId="52" fillId="5" borderId="0" applyNumberFormat="0" applyBorder="0" applyAlignment="0" applyProtection="0">
      <alignment vertical="center"/>
    </xf>
    <xf numFmtId="0" fontId="69" fillId="18" borderId="0" applyNumberFormat="0" applyBorder="0" applyAlignment="0" applyProtection="0">
      <alignment vertical="center"/>
    </xf>
    <xf numFmtId="0" fontId="1" fillId="0" borderId="0"/>
    <xf numFmtId="0" fontId="1" fillId="0" borderId="0"/>
    <xf numFmtId="0" fontId="6" fillId="25" borderId="0" applyNumberFormat="0" applyBorder="0" applyAlignment="0" applyProtection="0">
      <alignment vertical="center"/>
    </xf>
    <xf numFmtId="0" fontId="6" fillId="0" borderId="0">
      <alignment vertical="center"/>
    </xf>
    <xf numFmtId="0" fontId="6" fillId="14" borderId="0" applyNumberFormat="0" applyBorder="0" applyAlignment="0" applyProtection="0">
      <alignment vertical="center"/>
    </xf>
    <xf numFmtId="0" fontId="6" fillId="25"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0" fillId="16" borderId="0" applyNumberFormat="0" applyBorder="0" applyAlignment="0" applyProtection="0">
      <alignment vertical="center"/>
    </xf>
    <xf numFmtId="0" fontId="52" fillId="5" borderId="0" applyNumberFormat="0" applyBorder="0" applyAlignment="0" applyProtection="0">
      <alignment vertical="center"/>
    </xf>
    <xf numFmtId="0" fontId="0" fillId="0" borderId="0">
      <alignment vertical="center"/>
    </xf>
    <xf numFmtId="0" fontId="6" fillId="19" borderId="0" applyNumberFormat="0" applyBorder="0" applyAlignment="0" applyProtection="0">
      <alignment vertical="center"/>
    </xf>
    <xf numFmtId="0" fontId="65" fillId="0" borderId="0" applyNumberFormat="0" applyFill="0" applyBorder="0" applyAlignment="0" applyProtection="0">
      <alignment vertical="center"/>
    </xf>
    <xf numFmtId="0" fontId="6" fillId="15" borderId="0" applyNumberFormat="0" applyBorder="0" applyAlignment="0" applyProtection="0">
      <alignment vertical="center"/>
    </xf>
    <xf numFmtId="0" fontId="50" fillId="4" borderId="0" applyNumberFormat="0" applyBorder="0" applyAlignment="0" applyProtection="0">
      <alignment vertical="center"/>
    </xf>
    <xf numFmtId="43" fontId="1" fillId="0" borderId="0" applyFont="0" applyFill="0" applyBorder="0" applyAlignment="0" applyProtection="0"/>
    <xf numFmtId="0" fontId="6" fillId="19"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19"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0" borderId="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50" fillId="4" borderId="0" applyNumberFormat="0" applyBorder="0" applyAlignment="0" applyProtection="0">
      <alignment vertical="center"/>
    </xf>
    <xf numFmtId="0" fontId="41" fillId="0" borderId="0"/>
    <xf numFmtId="0" fontId="6" fillId="14" borderId="0" applyNumberFormat="0" applyBorder="0" applyAlignment="0" applyProtection="0">
      <alignment vertical="center"/>
    </xf>
    <xf numFmtId="0" fontId="50" fillId="4" borderId="0" applyNumberFormat="0" applyBorder="0" applyAlignment="0" applyProtection="0">
      <alignment vertical="center"/>
    </xf>
    <xf numFmtId="0" fontId="6" fillId="0" borderId="0">
      <alignment vertical="center"/>
    </xf>
    <xf numFmtId="0" fontId="6" fillId="15" borderId="0" applyNumberFormat="0" applyBorder="0" applyAlignment="0" applyProtection="0">
      <alignment vertical="center"/>
    </xf>
    <xf numFmtId="0" fontId="6" fillId="24" borderId="0" applyNumberFormat="0" applyBorder="0" applyAlignment="0" applyProtection="0">
      <alignment vertical="center"/>
    </xf>
    <xf numFmtId="0" fontId="50" fillId="4" borderId="0" applyNumberFormat="0" applyBorder="0" applyAlignment="0" applyProtection="0">
      <alignment vertical="center"/>
    </xf>
    <xf numFmtId="0" fontId="63" fillId="0" borderId="0" applyNumberFormat="0" applyFill="0" applyBorder="0" applyAlignment="0" applyProtection="0">
      <alignment vertical="center"/>
    </xf>
    <xf numFmtId="0" fontId="50" fillId="4" borderId="0" applyNumberFormat="0" applyBorder="0" applyAlignment="0" applyProtection="0">
      <alignment vertical="center"/>
    </xf>
    <xf numFmtId="0" fontId="59" fillId="4" borderId="0" applyNumberFormat="0" applyBorder="0" applyAlignment="0" applyProtection="0">
      <alignment vertical="center"/>
    </xf>
    <xf numFmtId="0" fontId="50" fillId="4"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56" fillId="0" borderId="0" applyNumberFormat="0" applyFill="0" applyBorder="0" applyAlignment="0" applyProtection="0">
      <alignment vertical="center"/>
    </xf>
    <xf numFmtId="0" fontId="60" fillId="16" borderId="0" applyNumberFormat="0" applyBorder="0" applyAlignment="0" applyProtection="0">
      <alignment vertical="center"/>
    </xf>
    <xf numFmtId="0" fontId="56" fillId="0" borderId="0" applyNumberFormat="0" applyFill="0" applyBorder="0" applyAlignment="0" applyProtection="0">
      <alignment vertical="center"/>
    </xf>
    <xf numFmtId="0" fontId="67" fillId="6" borderId="22" applyNumberFormat="0" applyAlignment="0" applyProtection="0">
      <alignment vertical="center"/>
    </xf>
    <xf numFmtId="0" fontId="6" fillId="15" borderId="0" applyNumberFormat="0" applyBorder="0" applyAlignment="0" applyProtection="0">
      <alignment vertical="center"/>
    </xf>
    <xf numFmtId="0" fontId="76" fillId="4" borderId="0" applyNumberFormat="0" applyBorder="0" applyAlignment="0" applyProtection="0">
      <alignment vertical="center"/>
    </xf>
    <xf numFmtId="0" fontId="6" fillId="14" borderId="0" applyNumberFormat="0" applyBorder="0" applyAlignment="0" applyProtection="0">
      <alignment vertical="center"/>
    </xf>
    <xf numFmtId="0" fontId="6" fillId="14" borderId="0" applyNumberFormat="0" applyBorder="0" applyAlignment="0" applyProtection="0">
      <alignment vertical="center"/>
    </xf>
    <xf numFmtId="0" fontId="50" fillId="4" borderId="0" applyNumberFormat="0" applyBorder="0" applyAlignment="0" applyProtection="0">
      <alignment vertical="center"/>
    </xf>
    <xf numFmtId="0" fontId="6" fillId="12" borderId="0" applyNumberFormat="0" applyBorder="0" applyAlignment="0" applyProtection="0">
      <alignment vertical="center"/>
    </xf>
    <xf numFmtId="0" fontId="60" fillId="11" borderId="0" applyNumberFormat="0" applyBorder="0" applyAlignment="0" applyProtection="0">
      <alignment vertical="center"/>
    </xf>
    <xf numFmtId="0" fontId="52" fillId="5" borderId="0" applyNumberFormat="0" applyBorder="0" applyAlignment="0" applyProtection="0">
      <alignment vertical="center"/>
    </xf>
    <xf numFmtId="0" fontId="6" fillId="12" borderId="0" applyNumberFormat="0" applyBorder="0" applyAlignment="0" applyProtection="0">
      <alignment vertical="center"/>
    </xf>
    <xf numFmtId="0" fontId="0" fillId="0" borderId="0">
      <alignment vertical="center"/>
    </xf>
    <xf numFmtId="0" fontId="50" fillId="4" borderId="0" applyNumberFormat="0" applyBorder="0" applyAlignment="0" applyProtection="0">
      <alignment vertical="center"/>
    </xf>
    <xf numFmtId="0" fontId="80" fillId="0" borderId="0"/>
    <xf numFmtId="0" fontId="6" fillId="12" borderId="0" applyNumberFormat="0" applyBorder="0" applyAlignment="0" applyProtection="0">
      <alignment vertical="center"/>
    </xf>
    <xf numFmtId="0" fontId="6" fillId="12" borderId="0" applyNumberFormat="0" applyBorder="0" applyAlignment="0" applyProtection="0">
      <alignment vertical="center"/>
    </xf>
    <xf numFmtId="0" fontId="1" fillId="0" borderId="0"/>
    <xf numFmtId="0" fontId="6" fillId="0" borderId="0">
      <alignment vertical="center"/>
    </xf>
    <xf numFmtId="0" fontId="52" fillId="5"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72" fillId="12" borderId="14" applyNumberFormat="0" applyAlignment="0" applyProtection="0">
      <alignment vertical="center"/>
    </xf>
    <xf numFmtId="0" fontId="6" fillId="12" borderId="0" applyNumberFormat="0" applyBorder="0" applyAlignment="0" applyProtection="0">
      <alignment vertical="center"/>
    </xf>
    <xf numFmtId="0" fontId="50" fillId="4" borderId="0" applyNumberFormat="0" applyBorder="0" applyAlignment="0" applyProtection="0">
      <alignment vertical="center"/>
    </xf>
    <xf numFmtId="0" fontId="6" fillId="14" borderId="0" applyNumberFormat="0" applyBorder="0" applyAlignment="0" applyProtection="0">
      <alignment vertical="center"/>
    </xf>
    <xf numFmtId="0" fontId="6" fillId="25" borderId="0" applyNumberFormat="0" applyBorder="0" applyAlignment="0" applyProtection="0">
      <alignment vertical="center"/>
    </xf>
    <xf numFmtId="0" fontId="52" fillId="5" borderId="0" applyNumberFormat="0" applyBorder="0" applyAlignment="0" applyProtection="0">
      <alignment vertical="center"/>
    </xf>
    <xf numFmtId="0" fontId="6" fillId="8" borderId="0" applyNumberFormat="0" applyBorder="0" applyAlignment="0" applyProtection="0">
      <alignment vertical="center"/>
    </xf>
    <xf numFmtId="0" fontId="6" fillId="14" borderId="0" applyNumberFormat="0" applyBorder="0" applyAlignment="0" applyProtection="0">
      <alignment vertical="center"/>
    </xf>
    <xf numFmtId="0" fontId="74" fillId="4" borderId="0" applyNumberFormat="0" applyBorder="0" applyAlignment="0" applyProtection="0">
      <alignment vertical="center"/>
    </xf>
    <xf numFmtId="0" fontId="10" fillId="0" borderId="17" applyNumberFormat="0" applyFill="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0" fillId="10" borderId="0" applyNumberFormat="0" applyBorder="0" applyAlignment="0" applyProtection="0">
      <alignment vertical="center"/>
    </xf>
    <xf numFmtId="0" fontId="6" fillId="17" borderId="0" applyNumberFormat="0" applyBorder="0" applyAlignment="0" applyProtection="0">
      <alignment vertical="center"/>
    </xf>
    <xf numFmtId="0" fontId="52" fillId="5" borderId="0" applyNumberFormat="0" applyBorder="0" applyAlignment="0" applyProtection="0">
      <alignment vertical="center"/>
    </xf>
    <xf numFmtId="0" fontId="60" fillId="10" borderId="0" applyNumberFormat="0" applyBorder="0" applyAlignment="0" applyProtection="0">
      <alignment vertical="center"/>
    </xf>
    <xf numFmtId="0" fontId="67" fillId="6" borderId="22" applyNumberFormat="0" applyAlignment="0" applyProtection="0">
      <alignment vertical="center"/>
    </xf>
    <xf numFmtId="0" fontId="6" fillId="17" borderId="0" applyNumberFormat="0" applyBorder="0" applyAlignment="0" applyProtection="0">
      <alignment vertical="center"/>
    </xf>
    <xf numFmtId="0" fontId="59" fillId="4" borderId="0" applyNumberFormat="0" applyBorder="0" applyAlignment="0" applyProtection="0">
      <alignment vertical="center"/>
    </xf>
    <xf numFmtId="0" fontId="50" fillId="4" borderId="0" applyNumberFormat="0" applyBorder="0" applyAlignment="0" applyProtection="0">
      <alignment vertical="center"/>
    </xf>
    <xf numFmtId="0" fontId="6" fillId="17" borderId="0" applyNumberFormat="0" applyBorder="0" applyAlignment="0" applyProtection="0">
      <alignment vertical="center"/>
    </xf>
    <xf numFmtId="0" fontId="6" fillId="15" borderId="0" applyNumberFormat="0" applyBorder="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6" fillId="0" borderId="0">
      <alignment vertical="center"/>
    </xf>
    <xf numFmtId="0" fontId="6" fillId="15" borderId="0" applyNumberFormat="0" applyBorder="0" applyAlignment="0" applyProtection="0">
      <alignment vertical="center"/>
    </xf>
    <xf numFmtId="0" fontId="52" fillId="5" borderId="0" applyNumberFormat="0" applyBorder="0" applyAlignment="0" applyProtection="0">
      <alignment vertical="center"/>
    </xf>
    <xf numFmtId="0" fontId="6" fillId="5" borderId="0" applyNumberFormat="0" applyBorder="0" applyAlignment="0" applyProtection="0">
      <alignment vertical="center"/>
    </xf>
    <xf numFmtId="0" fontId="76" fillId="4" borderId="0" applyNumberFormat="0" applyBorder="0" applyAlignment="0" applyProtection="0">
      <alignment vertical="center"/>
    </xf>
    <xf numFmtId="0" fontId="6" fillId="5" borderId="0" applyNumberFormat="0" applyBorder="0" applyAlignment="0" applyProtection="0">
      <alignment vertical="center"/>
    </xf>
    <xf numFmtId="0" fontId="6" fillId="5" borderId="0" applyNumberFormat="0" applyBorder="0" applyAlignment="0" applyProtection="0">
      <alignment vertical="center"/>
    </xf>
    <xf numFmtId="0" fontId="66" fillId="0" borderId="20" applyNumberFormat="0" applyFill="0" applyAlignment="0" applyProtection="0">
      <alignment vertical="center"/>
    </xf>
    <xf numFmtId="0" fontId="60" fillId="9" borderId="0" applyNumberFormat="0" applyBorder="0" applyAlignment="0" applyProtection="0">
      <alignment vertical="center"/>
    </xf>
    <xf numFmtId="0" fontId="52" fillId="5" borderId="0" applyNumberFormat="0" applyBorder="0" applyAlignment="0" applyProtection="0">
      <alignment vertical="center"/>
    </xf>
    <xf numFmtId="0" fontId="6" fillId="5" borderId="0" applyNumberFormat="0" applyBorder="0" applyAlignment="0" applyProtection="0">
      <alignment vertical="center"/>
    </xf>
    <xf numFmtId="0" fontId="6" fillId="15" borderId="0" applyNumberFormat="0" applyBorder="0" applyAlignment="0" applyProtection="0">
      <alignment vertical="center"/>
    </xf>
    <xf numFmtId="0" fontId="65" fillId="0" borderId="0" applyNumberFormat="0" applyFill="0" applyBorder="0" applyAlignment="0" applyProtection="0">
      <alignment vertical="center"/>
    </xf>
    <xf numFmtId="0" fontId="6" fillId="4" borderId="0" applyNumberFormat="0" applyBorder="0" applyAlignment="0" applyProtection="0">
      <alignment vertical="center"/>
    </xf>
    <xf numFmtId="0" fontId="60" fillId="9" borderId="0" applyNumberFormat="0" applyBorder="0" applyAlignment="0" applyProtection="0">
      <alignment vertical="center"/>
    </xf>
    <xf numFmtId="0" fontId="6" fillId="13" borderId="21" applyNumberFormat="0" applyFont="0" applyAlignment="0" applyProtection="0">
      <alignment vertical="center"/>
    </xf>
    <xf numFmtId="0" fontId="6" fillId="19" borderId="0" applyNumberFormat="0" applyBorder="0" applyAlignment="0" applyProtection="0">
      <alignment vertical="center"/>
    </xf>
    <xf numFmtId="0" fontId="6"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83" fillId="38"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1" fillId="0" borderId="0"/>
    <xf numFmtId="0" fontId="1" fillId="0" borderId="0"/>
    <xf numFmtId="0" fontId="1" fillId="0" borderId="0"/>
    <xf numFmtId="0" fontId="50" fillId="4" borderId="0" applyNumberFormat="0" applyBorder="0" applyAlignment="0" applyProtection="0">
      <alignment vertical="center"/>
    </xf>
    <xf numFmtId="0" fontId="60" fillId="19" borderId="0" applyNumberFormat="0" applyBorder="0" applyAlignment="0" applyProtection="0">
      <alignment vertical="center"/>
    </xf>
    <xf numFmtId="0" fontId="60" fillId="29" borderId="0" applyNumberFormat="0" applyBorder="0" applyAlignment="0" applyProtection="0">
      <alignment vertical="center"/>
    </xf>
    <xf numFmtId="0" fontId="66" fillId="0" borderId="20" applyNumberFormat="0" applyFill="0" applyAlignment="0" applyProtection="0">
      <alignment vertical="center"/>
    </xf>
    <xf numFmtId="0" fontId="52" fillId="5" borderId="0" applyNumberFormat="0" applyBorder="0" applyAlignment="0" applyProtection="0">
      <alignment vertical="center"/>
    </xf>
    <xf numFmtId="0" fontId="1" fillId="0" borderId="0"/>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17" borderId="0" applyNumberFormat="0" applyBorder="0" applyAlignment="0" applyProtection="0">
      <alignment vertical="center"/>
    </xf>
    <xf numFmtId="0" fontId="6" fillId="14" borderId="0" applyNumberFormat="0" applyBorder="0" applyAlignment="0" applyProtection="0">
      <alignment vertical="center"/>
    </xf>
    <xf numFmtId="0" fontId="72" fillId="12" borderId="14" applyNumberFormat="0" applyAlignment="0" applyProtection="0">
      <alignment vertical="center"/>
    </xf>
    <xf numFmtId="0" fontId="60" fillId="11" borderId="0" applyNumberFormat="0" applyBorder="0" applyAlignment="0" applyProtection="0">
      <alignment vertical="center"/>
    </xf>
    <xf numFmtId="0" fontId="60" fillId="19"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87" fillId="0" borderId="26" applyNumberFormat="0" applyFill="0" applyAlignment="0" applyProtection="0">
      <alignment vertical="center"/>
    </xf>
    <xf numFmtId="0" fontId="60" fillId="11" borderId="0" applyNumberFormat="0" applyBorder="0" applyAlignment="0" applyProtection="0">
      <alignment vertical="center"/>
    </xf>
    <xf numFmtId="0" fontId="67" fillId="6" borderId="22" applyNumberFormat="0" applyAlignment="0" applyProtection="0">
      <alignment vertical="center"/>
    </xf>
    <xf numFmtId="0" fontId="60" fillId="19" borderId="0" applyNumberFormat="0" applyBorder="0" applyAlignment="0" applyProtection="0">
      <alignment vertical="center"/>
    </xf>
    <xf numFmtId="0" fontId="50" fillId="4" borderId="0" applyNumberFormat="0" applyBorder="0" applyAlignment="0" applyProtection="0">
      <alignment vertical="center"/>
    </xf>
    <xf numFmtId="41" fontId="0" fillId="0" borderId="0" applyFont="0" applyFill="0" applyBorder="0" applyAlignment="0" applyProtection="0">
      <alignment vertical="center"/>
    </xf>
    <xf numFmtId="0" fontId="58" fillId="0" borderId="16" applyNumberFormat="0" applyFill="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6" fillId="0" borderId="20" applyNumberFormat="0" applyFill="0" applyAlignment="0" applyProtection="0">
      <alignment vertical="center"/>
    </xf>
    <xf numFmtId="0" fontId="60" fillId="11"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5" fillId="7" borderId="15" applyNumberFormat="0" applyAlignment="0" applyProtection="0">
      <alignment vertical="center"/>
    </xf>
    <xf numFmtId="0" fontId="60" fillId="23" borderId="0" applyNumberFormat="0" applyBorder="0" applyAlignment="0" applyProtection="0">
      <alignment vertical="center"/>
    </xf>
    <xf numFmtId="0" fontId="60" fillId="11" borderId="0" applyNumberFormat="0" applyBorder="0" applyAlignment="0" applyProtection="0">
      <alignment vertical="center"/>
    </xf>
    <xf numFmtId="0" fontId="73" fillId="39" borderId="0" applyNumberFormat="0" applyBorder="0" applyAlignment="0" applyProtection="0">
      <alignment vertical="center"/>
    </xf>
    <xf numFmtId="0" fontId="6" fillId="15" borderId="0" applyNumberFormat="0" applyBorder="0" applyAlignment="0" applyProtection="0">
      <alignment vertical="center"/>
    </xf>
    <xf numFmtId="0" fontId="83" fillId="40"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60" fillId="29"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73" fillId="41" borderId="0" applyNumberFormat="0" applyBorder="0" applyAlignment="0" applyProtection="0">
      <alignment vertical="center"/>
    </xf>
    <xf numFmtId="0" fontId="6" fillId="17" borderId="0" applyNumberFormat="0" applyBorder="0" applyAlignment="0" applyProtection="0">
      <alignment vertical="center"/>
    </xf>
    <xf numFmtId="0" fontId="1" fillId="0" borderId="0"/>
    <xf numFmtId="0" fontId="83" fillId="36" borderId="0" applyNumberFormat="0" applyBorder="0" applyAlignment="0" applyProtection="0">
      <alignment vertical="center"/>
    </xf>
    <xf numFmtId="0" fontId="52" fillId="5" borderId="0" applyNumberFormat="0" applyBorder="0" applyAlignment="0" applyProtection="0">
      <alignment vertical="center"/>
    </xf>
    <xf numFmtId="0" fontId="6" fillId="24" borderId="0" applyNumberFormat="0" applyBorder="0" applyAlignment="0" applyProtection="0">
      <alignment vertical="center"/>
    </xf>
    <xf numFmtId="0" fontId="52" fillId="5" borderId="0" applyNumberFormat="0" applyBorder="0" applyAlignment="0" applyProtection="0">
      <alignment vertical="center"/>
    </xf>
    <xf numFmtId="9" fontId="71" fillId="0" borderId="0" applyFont="0" applyFill="0" applyBorder="0" applyAlignment="0" applyProtection="0">
      <alignment vertical="center"/>
    </xf>
    <xf numFmtId="0" fontId="83" fillId="33"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24" borderId="0" applyNumberFormat="0" applyBorder="0" applyAlignment="0" applyProtection="0">
      <alignment vertical="center"/>
    </xf>
    <xf numFmtId="0" fontId="60" fillId="10" borderId="0" applyNumberFormat="0" applyBorder="0" applyAlignment="0" applyProtection="0">
      <alignment vertical="center"/>
    </xf>
    <xf numFmtId="0" fontId="52" fillId="5" borderId="0" applyNumberFormat="0" applyBorder="0" applyAlignment="0" applyProtection="0">
      <alignment vertical="center"/>
    </xf>
    <xf numFmtId="0" fontId="0" fillId="0" borderId="0">
      <alignment vertical="center"/>
    </xf>
    <xf numFmtId="0" fontId="81" fillId="5" borderId="0" applyNumberFormat="0" applyBorder="0" applyAlignment="0" applyProtection="0">
      <alignment vertical="center"/>
    </xf>
    <xf numFmtId="0" fontId="1" fillId="0" borderId="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25" borderId="0" applyNumberFormat="0" applyBorder="0" applyAlignment="0" applyProtection="0">
      <alignment vertical="center"/>
    </xf>
    <xf numFmtId="43" fontId="1" fillId="0" borderId="0" applyFont="0" applyFill="0" applyBorder="0" applyAlignment="0" applyProtection="0"/>
    <xf numFmtId="0" fontId="50" fillId="4" borderId="0" applyNumberFormat="0" applyBorder="0" applyAlignment="0" applyProtection="0">
      <alignment vertical="center"/>
    </xf>
    <xf numFmtId="0" fontId="79" fillId="0" borderId="0" applyNumberFormat="0" applyFill="0" applyBorder="0" applyAlignment="0" applyProtection="0">
      <alignment vertical="center"/>
    </xf>
    <xf numFmtId="0" fontId="41" fillId="0" borderId="0"/>
    <xf numFmtId="0" fontId="63" fillId="0" borderId="0" applyNumberFormat="0" applyFill="0" applyBorder="0" applyAlignment="0" applyProtection="0">
      <alignment vertical="center"/>
    </xf>
    <xf numFmtId="0" fontId="59"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0" borderId="0"/>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19" borderId="0" applyNumberFormat="0" applyBorder="0" applyAlignment="0" applyProtection="0">
      <alignment vertical="center"/>
    </xf>
    <xf numFmtId="0" fontId="52" fillId="5" borderId="0" applyNumberFormat="0" applyBorder="0" applyAlignment="0" applyProtection="0">
      <alignment vertical="center"/>
    </xf>
    <xf numFmtId="9" fontId="0" fillId="0" borderId="0" applyFont="0" applyFill="0" applyBorder="0" applyAlignment="0" applyProtection="0">
      <alignment vertical="center"/>
    </xf>
    <xf numFmtId="0" fontId="69" fillId="18" borderId="0" applyNumberFormat="0" applyBorder="0" applyAlignment="0" applyProtection="0">
      <alignment vertical="center"/>
    </xf>
    <xf numFmtId="0" fontId="52" fillId="5" borderId="0" applyNumberFormat="0" applyBorder="0" applyAlignment="0" applyProtection="0">
      <alignment vertical="center"/>
    </xf>
    <xf numFmtId="0" fontId="83" fillId="50"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43" fontId="6" fillId="0" borderId="0" applyFont="0" applyFill="0" applyBorder="0" applyAlignment="0" applyProtection="0">
      <alignment vertical="center"/>
    </xf>
    <xf numFmtId="0" fontId="6" fillId="24" borderId="0" applyNumberFormat="0" applyBorder="0" applyAlignment="0" applyProtection="0">
      <alignment vertical="center"/>
    </xf>
    <xf numFmtId="0" fontId="1" fillId="0" borderId="0"/>
    <xf numFmtId="0" fontId="0" fillId="0" borderId="0">
      <alignment vertical="center"/>
    </xf>
    <xf numFmtId="0" fontId="50" fillId="4" borderId="0" applyNumberFormat="0" applyBorder="0" applyAlignment="0" applyProtection="0">
      <alignment vertical="center"/>
    </xf>
    <xf numFmtId="0" fontId="98" fillId="0" borderId="27" applyNumberFormat="0" applyFill="0" applyAlignment="0" applyProtection="0">
      <alignment vertical="center"/>
    </xf>
    <xf numFmtId="0" fontId="60" fillId="29" borderId="0" applyNumberFormat="0" applyBorder="0" applyAlignment="0" applyProtection="0">
      <alignment vertical="center"/>
    </xf>
    <xf numFmtId="0" fontId="53" fillId="6" borderId="14" applyNumberFormat="0" applyAlignment="0" applyProtection="0">
      <alignment vertical="center"/>
    </xf>
    <xf numFmtId="0" fontId="6" fillId="17" borderId="0" applyNumberFormat="0" applyBorder="0" applyAlignment="0" applyProtection="0">
      <alignment vertical="center"/>
    </xf>
    <xf numFmtId="0" fontId="50" fillId="4" borderId="0" applyNumberFormat="0" applyBorder="0" applyAlignment="0" applyProtection="0">
      <alignment vertical="center"/>
    </xf>
    <xf numFmtId="0" fontId="88" fillId="0" borderId="0" applyNumberFormat="0" applyFill="0" applyBorder="0" applyAlignment="0" applyProtection="0">
      <alignment vertical="center"/>
    </xf>
    <xf numFmtId="9" fontId="1" fillId="0" borderId="0" applyFont="0" applyFill="0" applyBorder="0" applyAlignment="0" applyProtection="0"/>
    <xf numFmtId="0" fontId="61" fillId="0" borderId="18" applyNumberFormat="0" applyFill="0" applyAlignment="0" applyProtection="0">
      <alignment vertical="center"/>
    </xf>
    <xf numFmtId="0" fontId="52" fillId="5" borderId="0" applyNumberFormat="0" applyBorder="0" applyAlignment="0" applyProtection="0">
      <alignment vertical="center"/>
    </xf>
    <xf numFmtId="0" fontId="0" fillId="28" borderId="24" applyNumberFormat="0" applyFont="0" applyAlignment="0" applyProtection="0">
      <alignment vertical="center"/>
    </xf>
    <xf numFmtId="0" fontId="60" fillId="29" borderId="0" applyNumberFormat="0" applyBorder="0" applyAlignment="0" applyProtection="0">
      <alignment vertical="center"/>
    </xf>
    <xf numFmtId="0" fontId="6" fillId="0" borderId="0">
      <alignment vertical="center"/>
    </xf>
    <xf numFmtId="0" fontId="10" fillId="0" borderId="17" applyNumberFormat="0" applyFill="0" applyAlignment="0" applyProtection="0">
      <alignment vertical="center"/>
    </xf>
    <xf numFmtId="0" fontId="60" fillId="25" borderId="0" applyNumberFormat="0" applyBorder="0" applyAlignment="0" applyProtection="0">
      <alignment vertical="center"/>
    </xf>
    <xf numFmtId="0" fontId="6" fillId="15" borderId="0" applyNumberFormat="0" applyBorder="0" applyAlignment="0" applyProtection="0">
      <alignment vertical="center"/>
    </xf>
    <xf numFmtId="0" fontId="83" fillId="42" borderId="0" applyNumberFormat="0" applyBorder="0" applyAlignment="0" applyProtection="0">
      <alignment vertical="center"/>
    </xf>
    <xf numFmtId="0" fontId="50" fillId="4" borderId="0" applyNumberFormat="0" applyBorder="0" applyAlignment="0" applyProtection="0">
      <alignment vertical="center"/>
    </xf>
    <xf numFmtId="0" fontId="6" fillId="17"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6" fillId="0" borderId="0"/>
    <xf numFmtId="0" fontId="50" fillId="4" borderId="0" applyNumberFormat="0" applyBorder="0" applyAlignment="0" applyProtection="0">
      <alignment vertical="center"/>
    </xf>
    <xf numFmtId="0" fontId="54" fillId="0" borderId="19" applyNumberFormat="0" applyFill="0" applyAlignment="0" applyProtection="0">
      <alignment vertical="center"/>
    </xf>
    <xf numFmtId="0" fontId="90" fillId="0" borderId="27" applyNumberFormat="0" applyFill="0" applyAlignment="0" applyProtection="0">
      <alignment vertical="center"/>
    </xf>
    <xf numFmtId="0" fontId="50" fillId="4" borderId="0" applyNumberFormat="0" applyBorder="0" applyAlignment="0" applyProtection="0">
      <alignment vertical="center"/>
    </xf>
    <xf numFmtId="0" fontId="91" fillId="0" borderId="0" applyNumberFormat="0" applyFill="0" applyBorder="0" applyAlignment="0" applyProtection="0">
      <alignment vertical="center"/>
    </xf>
    <xf numFmtId="0" fontId="1" fillId="0" borderId="0">
      <alignment vertical="center"/>
    </xf>
    <xf numFmtId="0" fontId="41" fillId="0" borderId="0"/>
    <xf numFmtId="0" fontId="52" fillId="5" borderId="0" applyNumberFormat="0" applyBorder="0" applyAlignment="0" applyProtection="0">
      <alignment vertical="center"/>
    </xf>
    <xf numFmtId="0" fontId="1" fillId="0" borderId="0"/>
    <xf numFmtId="0" fontId="6" fillId="14" borderId="0" applyNumberFormat="0" applyBorder="0" applyAlignment="0" applyProtection="0">
      <alignment vertical="center"/>
    </xf>
    <xf numFmtId="0" fontId="73" fillId="46" borderId="0" applyNumberFormat="0" applyBorder="0" applyAlignment="0" applyProtection="0">
      <alignment vertical="center"/>
    </xf>
    <xf numFmtId="0" fontId="50" fillId="4" borderId="0" applyNumberFormat="0" applyBorder="0" applyAlignment="0" applyProtection="0">
      <alignment vertical="center"/>
    </xf>
    <xf numFmtId="0" fontId="60" fillId="27" borderId="0" applyNumberFormat="0" applyBorder="0" applyAlignment="0" applyProtection="0">
      <alignment vertical="center"/>
    </xf>
    <xf numFmtId="0" fontId="52" fillId="5" borderId="0" applyNumberFormat="0" applyBorder="0" applyAlignment="0" applyProtection="0">
      <alignment vertical="center"/>
    </xf>
    <xf numFmtId="0" fontId="54" fillId="0" borderId="0" applyNumberFormat="0" applyFill="0" applyBorder="0" applyAlignment="0" applyProtection="0">
      <alignment vertical="center"/>
    </xf>
    <xf numFmtId="0" fontId="83" fillId="35" borderId="0" applyNumberFormat="0" applyBorder="0" applyAlignment="0" applyProtection="0">
      <alignment vertical="center"/>
    </xf>
    <xf numFmtId="0" fontId="50" fillId="4" borderId="0" applyNumberFormat="0" applyBorder="0" applyAlignment="0" applyProtection="0">
      <alignment vertical="center"/>
    </xf>
    <xf numFmtId="0" fontId="60" fillId="9" borderId="0" applyNumberFormat="0" applyBorder="0" applyAlignment="0" applyProtection="0">
      <alignment vertical="center"/>
    </xf>
    <xf numFmtId="0" fontId="41" fillId="0" borderId="0"/>
    <xf numFmtId="0" fontId="50" fillId="4" borderId="0" applyNumberFormat="0" applyBorder="0" applyAlignment="0" applyProtection="0">
      <alignment vertical="center"/>
    </xf>
    <xf numFmtId="0" fontId="63" fillId="0" borderId="0" applyNumberFormat="0" applyFill="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25" borderId="0" applyNumberFormat="0" applyBorder="0" applyAlignment="0" applyProtection="0">
      <alignment vertical="center"/>
    </xf>
    <xf numFmtId="0" fontId="72" fillId="12" borderId="14" applyNumberFormat="0" applyAlignment="0" applyProtection="0">
      <alignment vertical="center"/>
    </xf>
    <xf numFmtId="0" fontId="6" fillId="14" borderId="0" applyNumberFormat="0" applyBorder="0" applyAlignment="0" applyProtection="0">
      <alignment vertical="center"/>
    </xf>
    <xf numFmtId="0" fontId="93" fillId="44" borderId="23" applyNumberFormat="0" applyAlignment="0" applyProtection="0">
      <alignment vertical="center"/>
    </xf>
    <xf numFmtId="0" fontId="92" fillId="0" borderId="28" applyNumberFormat="0" applyFill="0" applyAlignment="0" applyProtection="0">
      <alignment vertical="center"/>
    </xf>
    <xf numFmtId="0" fontId="50" fillId="4" borderId="0" applyNumberFormat="0" applyBorder="0" applyAlignment="0" applyProtection="0">
      <alignment vertical="center"/>
    </xf>
    <xf numFmtId="0" fontId="6" fillId="12" borderId="0" applyNumberFormat="0" applyBorder="0" applyAlignment="0" applyProtection="0">
      <alignment vertical="center"/>
    </xf>
    <xf numFmtId="0" fontId="73" fillId="45" borderId="0" applyNumberFormat="0" applyBorder="0" applyAlignment="0" applyProtection="0">
      <alignment vertical="center"/>
    </xf>
    <xf numFmtId="0" fontId="6" fillId="25" borderId="0" applyNumberFormat="0" applyBorder="0" applyAlignment="0" applyProtection="0">
      <alignment vertical="center"/>
    </xf>
    <xf numFmtId="0" fontId="1" fillId="13" borderId="21" applyNumberFormat="0" applyFont="0" applyAlignment="0" applyProtection="0">
      <alignment vertical="center"/>
    </xf>
    <xf numFmtId="0" fontId="82" fillId="0" borderId="25" applyNumberFormat="0" applyFill="0" applyAlignment="0" applyProtection="0">
      <alignment vertical="center"/>
    </xf>
    <xf numFmtId="0" fontId="54" fillId="0" borderId="0" applyNumberFormat="0" applyFill="0" applyBorder="0" applyAlignment="0" applyProtection="0">
      <alignment vertical="center"/>
    </xf>
    <xf numFmtId="0" fontId="50" fillId="4" borderId="0" applyNumberFormat="0" applyBorder="0" applyAlignment="0" applyProtection="0">
      <alignment vertical="center"/>
    </xf>
    <xf numFmtId="0" fontId="83" fillId="31" borderId="0" applyNumberFormat="0" applyBorder="0" applyAlignment="0" applyProtection="0">
      <alignment vertical="center"/>
    </xf>
    <xf numFmtId="0" fontId="6" fillId="8" borderId="0" applyNumberFormat="0" applyBorder="0" applyAlignment="0" applyProtection="0">
      <alignment vertical="center"/>
    </xf>
    <xf numFmtId="0" fontId="52" fillId="5" borderId="0" applyNumberFormat="0" applyBorder="0" applyAlignment="0" applyProtection="0">
      <alignment vertical="center"/>
    </xf>
    <xf numFmtId="0" fontId="1" fillId="0" borderId="0"/>
    <xf numFmtId="37" fontId="96" fillId="0" borderId="0"/>
    <xf numFmtId="0" fontId="6" fillId="25" borderId="0" applyNumberFormat="0" applyBorder="0" applyAlignment="0" applyProtection="0">
      <alignment vertical="center"/>
    </xf>
    <xf numFmtId="0" fontId="52" fillId="5" borderId="0" applyNumberFormat="0" applyBorder="0" applyAlignment="0" applyProtection="0">
      <alignment vertical="center"/>
    </xf>
    <xf numFmtId="42" fontId="0" fillId="0" borderId="0" applyFont="0" applyFill="0" applyBorder="0" applyAlignment="0" applyProtection="0">
      <alignment vertical="center"/>
    </xf>
    <xf numFmtId="0" fontId="60" fillId="27" borderId="0" applyNumberFormat="0" applyBorder="0" applyAlignment="0" applyProtection="0">
      <alignment vertical="center"/>
    </xf>
    <xf numFmtId="0" fontId="73" fillId="26" borderId="0" applyNumberFormat="0" applyBorder="0" applyAlignment="0" applyProtection="0">
      <alignment vertical="center"/>
    </xf>
    <xf numFmtId="0" fontId="6" fillId="14" borderId="0" applyNumberFormat="0" applyBorder="0" applyAlignment="0" applyProtection="0">
      <alignment vertical="center"/>
    </xf>
    <xf numFmtId="0" fontId="41" fillId="0" borderId="0"/>
    <xf numFmtId="0" fontId="60" fillId="21" borderId="0" applyNumberFormat="0" applyBorder="0" applyAlignment="0" applyProtection="0">
      <alignment vertical="center"/>
    </xf>
    <xf numFmtId="0" fontId="52" fillId="5" borderId="0" applyNumberFormat="0" applyBorder="0" applyAlignment="0" applyProtection="0">
      <alignment vertical="center"/>
    </xf>
    <xf numFmtId="0" fontId="60" fillId="21" borderId="0" applyNumberFormat="0" applyBorder="0" applyAlignment="0" applyProtection="0">
      <alignment vertical="center"/>
    </xf>
    <xf numFmtId="0" fontId="72" fillId="12" borderId="14" applyNumberFormat="0" applyAlignment="0" applyProtection="0">
      <alignment vertical="center"/>
    </xf>
    <xf numFmtId="0" fontId="54" fillId="0" borderId="0" applyNumberFormat="0" applyFill="0" applyBorder="0" applyAlignment="0" applyProtection="0">
      <alignment vertical="center"/>
    </xf>
    <xf numFmtId="0" fontId="72" fillId="12" borderId="14" applyNumberFormat="0" applyAlignment="0" applyProtection="0">
      <alignment vertical="center"/>
    </xf>
    <xf numFmtId="0" fontId="65" fillId="0" borderId="0" applyNumberFormat="0" applyFill="0" applyBorder="0" applyAlignment="0" applyProtection="0">
      <alignment vertical="center"/>
    </xf>
    <xf numFmtId="0" fontId="73" fillId="49" borderId="0" applyNumberFormat="0" applyBorder="0" applyAlignment="0" applyProtection="0">
      <alignment vertical="center"/>
    </xf>
    <xf numFmtId="0" fontId="78" fillId="0" borderId="0" applyNumberFormat="0" applyFill="0" applyBorder="0" applyAlignment="0" applyProtection="0">
      <alignment vertical="center"/>
    </xf>
    <xf numFmtId="0" fontId="6" fillId="14" borderId="0" applyNumberFormat="0" applyBorder="0" applyAlignment="0" applyProtection="0">
      <alignment vertical="center"/>
    </xf>
    <xf numFmtId="44" fontId="0" fillId="0" borderId="0" applyFont="0" applyFill="0" applyBorder="0" applyAlignment="0" applyProtection="0">
      <alignment vertical="center"/>
    </xf>
    <xf numFmtId="0" fontId="50" fillId="4" borderId="0" applyNumberFormat="0" applyBorder="0" applyAlignment="0" applyProtection="0">
      <alignment vertical="center"/>
    </xf>
    <xf numFmtId="0" fontId="6" fillId="8" borderId="0" applyNumberFormat="0" applyBorder="0" applyAlignment="0" applyProtection="0">
      <alignment vertical="center"/>
    </xf>
    <xf numFmtId="0" fontId="85" fillId="37" borderId="0" applyNumberFormat="0" applyBorder="0" applyAlignment="0" applyProtection="0">
      <alignment vertical="center"/>
    </xf>
    <xf numFmtId="0" fontId="53" fillId="6" borderId="14" applyNumberFormat="0" applyAlignment="0" applyProtection="0">
      <alignment vertical="center"/>
    </xf>
    <xf numFmtId="0" fontId="6" fillId="17" borderId="0" applyNumberFormat="0" applyBorder="0" applyAlignment="0" applyProtection="0">
      <alignment vertical="center"/>
    </xf>
    <xf numFmtId="0" fontId="6" fillId="1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4" fillId="0" borderId="0" applyNumberFormat="0" applyFill="0" applyBorder="0" applyAlignment="0" applyProtection="0">
      <alignment vertical="center"/>
    </xf>
    <xf numFmtId="0" fontId="73" fillId="47" borderId="0" applyNumberFormat="0" applyBorder="0" applyAlignment="0" applyProtection="0">
      <alignment vertical="center"/>
    </xf>
    <xf numFmtId="0" fontId="50" fillId="4" borderId="0" applyNumberFormat="0" applyBorder="0" applyAlignment="0" applyProtection="0">
      <alignment vertical="center"/>
    </xf>
    <xf numFmtId="0" fontId="1" fillId="0" borderId="0"/>
    <xf numFmtId="0" fontId="6" fillId="15" borderId="0" applyNumberFormat="0" applyBorder="0" applyAlignment="0" applyProtection="0">
      <alignment vertical="center"/>
    </xf>
    <xf numFmtId="0" fontId="52" fillId="5" borderId="0" applyNumberFormat="0" applyBorder="0" applyAlignment="0" applyProtection="0">
      <alignment vertical="center"/>
    </xf>
    <xf numFmtId="0" fontId="92" fillId="0" borderId="0" applyNumberFormat="0" applyFill="0" applyBorder="0" applyAlignment="0" applyProtection="0">
      <alignment vertical="center"/>
    </xf>
    <xf numFmtId="0" fontId="89" fillId="43" borderId="0" applyNumberFormat="0" applyBorder="0" applyAlignment="0" applyProtection="0">
      <alignment vertical="center"/>
    </xf>
    <xf numFmtId="0" fontId="73" fillId="53" borderId="0" applyNumberFormat="0" applyBorder="0" applyAlignment="0" applyProtection="0">
      <alignment vertical="center"/>
    </xf>
    <xf numFmtId="0" fontId="73" fillId="54" borderId="0" applyNumberFormat="0" applyBorder="0" applyAlignment="0" applyProtection="0">
      <alignment vertical="center"/>
    </xf>
    <xf numFmtId="0" fontId="76"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4" fillId="0" borderId="19" applyNumberFormat="0" applyFill="0" applyAlignment="0" applyProtection="0">
      <alignment vertical="center"/>
    </xf>
    <xf numFmtId="0" fontId="65" fillId="0" borderId="0" applyNumberFormat="0" applyFill="0" applyBorder="0" applyAlignment="0" applyProtection="0">
      <alignment vertical="center"/>
    </xf>
    <xf numFmtId="0" fontId="83" fillId="55"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50" fillId="4" borderId="0" applyNumberFormat="0" applyBorder="0" applyAlignment="0" applyProtection="0">
      <alignment vertical="center"/>
    </xf>
    <xf numFmtId="0" fontId="69" fillId="18" borderId="0" applyNumberFormat="0" applyBorder="0" applyAlignment="0" applyProtection="0">
      <alignment vertical="center"/>
    </xf>
    <xf numFmtId="0" fontId="52" fillId="5" borderId="0" applyNumberFormat="0" applyBorder="0" applyAlignment="0" applyProtection="0">
      <alignment vertical="center"/>
    </xf>
    <xf numFmtId="0" fontId="60" fillId="21" borderId="0" applyNumberFormat="0" applyBorder="0" applyAlignment="0" applyProtection="0">
      <alignment vertical="center"/>
    </xf>
    <xf numFmtId="0" fontId="95" fillId="44" borderId="30" applyNumberFormat="0" applyAlignment="0" applyProtection="0">
      <alignment vertical="center"/>
    </xf>
    <xf numFmtId="0" fontId="53" fillId="6" borderId="14" applyNumberFormat="0" applyAlignment="0" applyProtection="0">
      <alignment vertical="center"/>
    </xf>
    <xf numFmtId="0" fontId="60" fillId="10" borderId="0" applyNumberFormat="0" applyBorder="0" applyAlignment="0" applyProtection="0">
      <alignment vertical="center"/>
    </xf>
    <xf numFmtId="0" fontId="1" fillId="0" borderId="0"/>
    <xf numFmtId="0" fontId="54" fillId="0" borderId="19" applyNumberFormat="0" applyFill="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0" borderId="0">
      <alignment vertical="center"/>
    </xf>
    <xf numFmtId="0" fontId="6" fillId="15" borderId="0" applyNumberFormat="0" applyBorder="0" applyAlignment="0" applyProtection="0">
      <alignment vertical="center"/>
    </xf>
    <xf numFmtId="0" fontId="1" fillId="0" borderId="0"/>
    <xf numFmtId="0" fontId="1" fillId="0" borderId="0"/>
    <xf numFmtId="0" fontId="52" fillId="5" borderId="0" applyNumberFormat="0" applyBorder="0" applyAlignment="0" applyProtection="0">
      <alignment vertical="center"/>
    </xf>
    <xf numFmtId="0" fontId="1" fillId="0" borderId="0"/>
    <xf numFmtId="0" fontId="97" fillId="56" borderId="0" applyNumberFormat="0" applyBorder="0" applyAlignment="0" applyProtection="0">
      <alignment vertical="center"/>
    </xf>
    <xf numFmtId="0" fontId="72" fillId="12" borderId="14" applyNumberFormat="0" applyAlignment="0" applyProtection="0">
      <alignment vertical="center"/>
    </xf>
    <xf numFmtId="0" fontId="60" fillId="25" borderId="0" applyNumberFormat="0" applyBorder="0" applyAlignment="0" applyProtection="0">
      <alignment vertical="center"/>
    </xf>
    <xf numFmtId="0" fontId="6"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15" borderId="0" applyNumberFormat="0" applyBorder="0" applyAlignment="0" applyProtection="0">
      <alignment vertical="center"/>
    </xf>
    <xf numFmtId="0" fontId="74" fillId="4" borderId="0" applyNumberFormat="0" applyBorder="0" applyAlignment="0" applyProtection="0">
      <alignment vertical="center"/>
    </xf>
    <xf numFmtId="0" fontId="6" fillId="8" borderId="0" applyNumberFormat="0" applyBorder="0" applyAlignment="0" applyProtection="0">
      <alignment vertical="center"/>
    </xf>
    <xf numFmtId="0" fontId="50" fillId="4" borderId="0" applyNumberFormat="0" applyBorder="0" applyAlignment="0" applyProtection="0">
      <alignment vertical="center"/>
    </xf>
    <xf numFmtId="0" fontId="60" fillId="25" borderId="0" applyNumberFormat="0" applyBorder="0" applyAlignment="0" applyProtection="0">
      <alignment vertical="center"/>
    </xf>
    <xf numFmtId="0" fontId="1" fillId="0" borderId="0"/>
    <xf numFmtId="0" fontId="6" fillId="4" borderId="0" applyNumberFormat="0" applyBorder="0" applyAlignment="0" applyProtection="0">
      <alignment vertical="center"/>
    </xf>
    <xf numFmtId="0" fontId="1" fillId="0" borderId="0">
      <alignment vertical="center"/>
    </xf>
    <xf numFmtId="0" fontId="60" fillId="19" borderId="0" applyNumberFormat="0" applyBorder="0" applyAlignment="0" applyProtection="0">
      <alignment vertical="center"/>
    </xf>
    <xf numFmtId="0" fontId="6" fillId="4" borderId="0" applyNumberFormat="0" applyBorder="0" applyAlignment="0" applyProtection="0">
      <alignment vertical="center"/>
    </xf>
    <xf numFmtId="0" fontId="60" fillId="11" borderId="0" applyNumberFormat="0" applyBorder="0" applyAlignment="0" applyProtection="0">
      <alignment vertical="center"/>
    </xf>
    <xf numFmtId="0" fontId="6" fillId="24" borderId="0" applyNumberFormat="0" applyBorder="0" applyAlignment="0" applyProtection="0">
      <alignment vertical="center"/>
    </xf>
    <xf numFmtId="0" fontId="50" fillId="4" borderId="0" applyNumberFormat="0" applyBorder="0" applyAlignment="0" applyProtection="0">
      <alignment vertical="center"/>
    </xf>
    <xf numFmtId="0" fontId="60" fillId="10" borderId="0" applyNumberFormat="0" applyBorder="0" applyAlignment="0" applyProtection="0">
      <alignment vertical="center"/>
    </xf>
    <xf numFmtId="0" fontId="1" fillId="0" borderId="0"/>
    <xf numFmtId="0" fontId="0" fillId="0" borderId="0">
      <alignment vertical="center"/>
    </xf>
    <xf numFmtId="0" fontId="50" fillId="4" borderId="0" applyNumberFormat="0" applyBorder="0" applyAlignment="0" applyProtection="0">
      <alignment vertical="center"/>
    </xf>
    <xf numFmtId="0" fontId="1" fillId="0" borderId="0"/>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4" borderId="0" applyNumberFormat="0" applyBorder="0" applyAlignment="0" applyProtection="0">
      <alignment vertical="center"/>
    </xf>
    <xf numFmtId="0" fontId="60" fillId="25" borderId="0" applyNumberFormat="0" applyBorder="0" applyAlignment="0" applyProtection="0">
      <alignment vertical="center"/>
    </xf>
    <xf numFmtId="0" fontId="50" fillId="4" borderId="0" applyNumberFormat="0" applyBorder="0" applyAlignment="0" applyProtection="0">
      <alignment vertical="center"/>
    </xf>
    <xf numFmtId="0" fontId="60" fillId="23" borderId="0" applyNumberFormat="0" applyBorder="0" applyAlignment="0" applyProtection="0">
      <alignment vertical="center"/>
    </xf>
    <xf numFmtId="0" fontId="6" fillId="15"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6" fillId="4" borderId="0" applyNumberFormat="0" applyBorder="0" applyAlignment="0" applyProtection="0">
      <alignment vertical="center"/>
    </xf>
    <xf numFmtId="0" fontId="6" fillId="14" borderId="0" applyNumberFormat="0" applyBorder="0" applyAlignment="0" applyProtection="0">
      <alignment vertical="center"/>
    </xf>
    <xf numFmtId="0" fontId="60" fillId="10" borderId="0" applyNumberFormat="0" applyBorder="0" applyAlignment="0" applyProtection="0">
      <alignment vertical="center"/>
    </xf>
    <xf numFmtId="0" fontId="6" fillId="15" borderId="0" applyNumberFormat="0" applyBorder="0" applyAlignment="0" applyProtection="0">
      <alignment vertical="center"/>
    </xf>
    <xf numFmtId="0" fontId="60" fillId="23" borderId="0" applyNumberFormat="0" applyBorder="0" applyAlignment="0" applyProtection="0">
      <alignment vertical="center"/>
    </xf>
    <xf numFmtId="0" fontId="50" fillId="4" borderId="0" applyNumberFormat="0" applyBorder="0" applyAlignment="0" applyProtection="0">
      <alignment vertical="center"/>
    </xf>
    <xf numFmtId="0" fontId="76" fillId="4" borderId="0" applyNumberFormat="0" applyBorder="0" applyAlignment="0" applyProtection="0">
      <alignment vertical="center"/>
    </xf>
    <xf numFmtId="0" fontId="6" fillId="8" borderId="0" applyNumberFormat="0" applyBorder="0" applyAlignment="0" applyProtection="0">
      <alignment vertical="center"/>
    </xf>
    <xf numFmtId="0" fontId="60" fillId="25" borderId="0" applyNumberFormat="0" applyBorder="0" applyAlignment="0" applyProtection="0">
      <alignment vertical="center"/>
    </xf>
    <xf numFmtId="0" fontId="54" fillId="0" borderId="19" applyNumberFormat="0" applyFill="0" applyAlignment="0" applyProtection="0">
      <alignment vertical="center"/>
    </xf>
    <xf numFmtId="0" fontId="60" fillId="25" borderId="0" applyNumberFormat="0" applyBorder="0" applyAlignment="0" applyProtection="0">
      <alignment vertical="center"/>
    </xf>
    <xf numFmtId="0" fontId="6" fillId="17" borderId="0" applyNumberFormat="0" applyBorder="0" applyAlignment="0" applyProtection="0">
      <alignment vertical="center"/>
    </xf>
    <xf numFmtId="0" fontId="67" fillId="6" borderId="22" applyNumberFormat="0" applyAlignment="0" applyProtection="0">
      <alignment vertical="center"/>
    </xf>
    <xf numFmtId="0" fontId="1" fillId="0" borderId="0"/>
    <xf numFmtId="0" fontId="6" fillId="4" borderId="0" applyNumberFormat="0" applyBorder="0" applyAlignment="0" applyProtection="0">
      <alignment vertical="center"/>
    </xf>
    <xf numFmtId="0" fontId="50" fillId="4" borderId="0" applyNumberFormat="0" applyBorder="0" applyAlignment="0" applyProtection="0">
      <alignment vertical="center"/>
    </xf>
    <xf numFmtId="0" fontId="0" fillId="0" borderId="0">
      <alignment vertical="center"/>
    </xf>
    <xf numFmtId="0" fontId="6" fillId="5" borderId="0" applyNumberFormat="0" applyBorder="0" applyAlignment="0" applyProtection="0">
      <alignment vertical="center"/>
    </xf>
    <xf numFmtId="0" fontId="50" fillId="4" borderId="0" applyNumberFormat="0" applyBorder="0" applyAlignment="0" applyProtection="0">
      <alignment vertical="center"/>
    </xf>
    <xf numFmtId="0" fontId="60" fillId="21"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6" fillId="15" borderId="0" applyNumberFormat="0" applyBorder="0" applyAlignment="0" applyProtection="0">
      <alignment vertical="center"/>
    </xf>
    <xf numFmtId="0" fontId="58" fillId="0" borderId="16" applyNumberFormat="0" applyFill="0" applyAlignment="0" applyProtection="0">
      <alignment vertical="center"/>
    </xf>
    <xf numFmtId="0" fontId="6" fillId="25" borderId="0" applyNumberFormat="0" applyBorder="0" applyAlignment="0" applyProtection="0">
      <alignment vertical="center"/>
    </xf>
    <xf numFmtId="0" fontId="6" fillId="1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0" fillId="25" borderId="0" applyNumberFormat="0" applyBorder="0" applyAlignment="0" applyProtection="0">
      <alignment vertical="center"/>
    </xf>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72" fillId="12" borderId="14" applyNumberFormat="0" applyAlignment="0" applyProtection="0">
      <alignment vertical="center"/>
    </xf>
    <xf numFmtId="0" fontId="6" fillId="24" borderId="0" applyNumberFormat="0" applyBorder="0" applyAlignment="0" applyProtection="0">
      <alignment vertical="center"/>
    </xf>
    <xf numFmtId="0" fontId="54" fillId="0" borderId="0" applyNumberFormat="0" applyFill="0" applyBorder="0" applyAlignment="0" applyProtection="0">
      <alignment vertical="center"/>
    </xf>
    <xf numFmtId="0" fontId="6" fillId="25" borderId="0" applyNumberFormat="0" applyBorder="0" applyAlignment="0" applyProtection="0">
      <alignment vertical="center"/>
    </xf>
    <xf numFmtId="0" fontId="60" fillId="21" borderId="0" applyNumberFormat="0" applyBorder="0" applyAlignment="0" applyProtection="0">
      <alignment vertical="center"/>
    </xf>
    <xf numFmtId="0" fontId="67" fillId="6" borderId="22" applyNumberFormat="0" applyAlignment="0" applyProtection="0">
      <alignment vertical="center"/>
    </xf>
    <xf numFmtId="0" fontId="50" fillId="4" borderId="0" applyNumberFormat="0" applyBorder="0" applyAlignment="0" applyProtection="0">
      <alignment vertical="center"/>
    </xf>
    <xf numFmtId="0" fontId="6" fillId="0" borderId="0"/>
    <xf numFmtId="0" fontId="65" fillId="0" borderId="0" applyNumberFormat="0" applyFill="0" applyBorder="0" applyAlignment="0" applyProtection="0">
      <alignment vertical="center"/>
    </xf>
    <xf numFmtId="0" fontId="50" fillId="4" borderId="0" applyNumberFormat="0" applyBorder="0" applyAlignment="0" applyProtection="0">
      <alignment vertical="center"/>
    </xf>
    <xf numFmtId="0" fontId="58" fillId="0" borderId="16" applyNumberFormat="0" applyFill="0" applyAlignment="0" applyProtection="0">
      <alignment vertical="center"/>
    </xf>
    <xf numFmtId="0" fontId="41" fillId="0" borderId="0"/>
    <xf numFmtId="0" fontId="6" fillId="5" borderId="0" applyNumberFormat="0" applyBorder="0" applyAlignment="0" applyProtection="0">
      <alignment vertical="center"/>
    </xf>
    <xf numFmtId="0" fontId="1" fillId="0" borderId="0"/>
    <xf numFmtId="0" fontId="6" fillId="12" borderId="0" applyNumberFormat="0" applyBorder="0" applyAlignment="0" applyProtection="0">
      <alignment vertical="center"/>
    </xf>
    <xf numFmtId="0" fontId="75" fillId="0" borderId="0" applyNumberFormat="0" applyFill="0" applyBorder="0" applyAlignment="0" applyProtection="0">
      <alignment vertical="center"/>
    </xf>
    <xf numFmtId="0" fontId="74"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8" borderId="0" applyNumberFormat="0" applyBorder="0" applyAlignment="0" applyProtection="0">
      <alignment vertical="center"/>
    </xf>
    <xf numFmtId="0" fontId="1" fillId="0" borderId="0"/>
    <xf numFmtId="0" fontId="73" fillId="22" borderId="0" applyNumberFormat="0" applyBorder="0" applyAlignment="0" applyProtection="0">
      <alignment vertical="center"/>
    </xf>
    <xf numFmtId="0" fontId="6" fillId="12"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4" borderId="0" applyNumberFormat="0" applyBorder="0" applyAlignment="0" applyProtection="0">
      <alignment vertical="center"/>
    </xf>
    <xf numFmtId="0" fontId="1" fillId="13" borderId="21" applyNumberFormat="0" applyFont="0" applyAlignment="0" applyProtection="0">
      <alignment vertical="center"/>
    </xf>
    <xf numFmtId="0" fontId="6" fillId="8" borderId="0" applyNumberFormat="0" applyBorder="0" applyAlignment="0" applyProtection="0">
      <alignment vertical="center"/>
    </xf>
    <xf numFmtId="0" fontId="6" fillId="19" borderId="0" applyNumberFormat="0" applyBorder="0" applyAlignment="0" applyProtection="0">
      <alignment vertical="center"/>
    </xf>
    <xf numFmtId="0" fontId="50" fillId="4" borderId="0" applyNumberFormat="0" applyBorder="0" applyAlignment="0" applyProtection="0">
      <alignment vertical="center"/>
    </xf>
    <xf numFmtId="0" fontId="60" fillId="16" borderId="0" applyNumberFormat="0" applyBorder="0" applyAlignment="0" applyProtection="0">
      <alignment vertical="center"/>
    </xf>
    <xf numFmtId="0" fontId="52" fillId="5" borderId="0" applyNumberFormat="0" applyBorder="0" applyAlignment="0" applyProtection="0">
      <alignment vertical="center"/>
    </xf>
    <xf numFmtId="0" fontId="1" fillId="0" borderId="0"/>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41" fillId="0" borderId="0"/>
    <xf numFmtId="0" fontId="1" fillId="0" borderId="0"/>
    <xf numFmtId="0" fontId="1" fillId="0" borderId="0"/>
    <xf numFmtId="0" fontId="52" fillId="5" borderId="0" applyNumberFormat="0" applyBorder="0" applyAlignment="0" applyProtection="0">
      <alignment vertical="center"/>
    </xf>
    <xf numFmtId="9" fontId="71" fillId="0" borderId="0" applyFont="0" applyFill="0" applyBorder="0" applyAlignment="0" applyProtection="0">
      <alignment vertical="center"/>
    </xf>
    <xf numFmtId="0" fontId="50" fillId="4" borderId="0" applyNumberFormat="0" applyBorder="0" applyAlignment="0" applyProtection="0">
      <alignment vertical="center"/>
    </xf>
    <xf numFmtId="0" fontId="60" fillId="10" borderId="0" applyNumberFormat="0" applyBorder="0" applyAlignment="0" applyProtection="0">
      <alignment vertical="center"/>
    </xf>
    <xf numFmtId="0" fontId="60" fillId="9" borderId="0" applyNumberFormat="0" applyBorder="0" applyAlignment="0" applyProtection="0">
      <alignment vertical="center"/>
    </xf>
    <xf numFmtId="0" fontId="54" fillId="0" borderId="0" applyNumberFormat="0" applyFill="0" applyBorder="0" applyAlignment="0" applyProtection="0">
      <alignment vertical="center"/>
    </xf>
    <xf numFmtId="0" fontId="60" fillId="23" borderId="0" applyNumberFormat="0" applyBorder="0" applyAlignment="0" applyProtection="0">
      <alignment vertical="center"/>
    </xf>
    <xf numFmtId="0" fontId="60" fillId="10" borderId="0" applyNumberFormat="0" applyBorder="0" applyAlignment="0" applyProtection="0">
      <alignment vertical="center"/>
    </xf>
    <xf numFmtId="0" fontId="60" fillId="21"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50" fillId="4" borderId="0" applyNumberFormat="0" applyBorder="0" applyAlignment="0" applyProtection="0">
      <alignment vertical="center"/>
    </xf>
    <xf numFmtId="0" fontId="60" fillId="19" borderId="0" applyNumberFormat="0" applyBorder="0" applyAlignment="0" applyProtection="0">
      <alignment vertical="center"/>
    </xf>
    <xf numFmtId="0" fontId="70" fillId="20" borderId="23" applyNumberFormat="0" applyAlignment="0" applyProtection="0">
      <alignment vertical="center"/>
    </xf>
    <xf numFmtId="0" fontId="54" fillId="0" borderId="0" applyNumberFormat="0" applyFill="0" applyBorder="0" applyAlignment="0" applyProtection="0">
      <alignment vertical="center"/>
    </xf>
    <xf numFmtId="0" fontId="6" fillId="19" borderId="0" applyNumberFormat="0" applyBorder="0" applyAlignment="0" applyProtection="0">
      <alignment vertical="center"/>
    </xf>
    <xf numFmtId="0" fontId="69" fillId="18" borderId="0" applyNumberFormat="0" applyBorder="0" applyAlignment="0" applyProtection="0">
      <alignment vertical="center"/>
    </xf>
    <xf numFmtId="0" fontId="68" fillId="4" borderId="0" applyNumberFormat="0" applyBorder="0" applyAlignment="0" applyProtection="0">
      <alignment vertical="center"/>
    </xf>
    <xf numFmtId="0" fontId="6" fillId="0" borderId="0"/>
    <xf numFmtId="0" fontId="1" fillId="0" borderId="0"/>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73" fillId="32" borderId="0" applyNumberFormat="0" applyBorder="0" applyAlignment="0" applyProtection="0">
      <alignment vertical="center"/>
    </xf>
    <xf numFmtId="0" fontId="60" fillId="9" borderId="0" applyNumberFormat="0" applyBorder="0" applyAlignment="0" applyProtection="0">
      <alignment vertical="center"/>
    </xf>
    <xf numFmtId="0" fontId="73" fillId="30" borderId="0" applyNumberFormat="0" applyBorder="0" applyAlignment="0" applyProtection="0">
      <alignment vertical="center"/>
    </xf>
    <xf numFmtId="0" fontId="60" fillId="9" borderId="0" applyNumberFormat="0" applyBorder="0" applyAlignment="0" applyProtection="0">
      <alignment vertical="center"/>
    </xf>
    <xf numFmtId="0" fontId="60" fillId="9"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1" fillId="0" borderId="18" applyNumberFormat="0" applyFill="0" applyAlignment="0" applyProtection="0">
      <alignment vertical="center"/>
    </xf>
    <xf numFmtId="0" fontId="6" fillId="17" borderId="0" applyNumberFormat="0" applyBorder="0" applyAlignment="0" applyProtection="0">
      <alignment vertical="center"/>
    </xf>
    <xf numFmtId="0" fontId="50" fillId="4" borderId="0" applyNumberFormat="0" applyBorder="0" applyAlignment="0" applyProtection="0">
      <alignment vertical="center"/>
    </xf>
    <xf numFmtId="0" fontId="1" fillId="0" borderId="0"/>
    <xf numFmtId="0" fontId="60" fillId="9" borderId="0" applyNumberFormat="0" applyBorder="0" applyAlignment="0" applyProtection="0">
      <alignment vertical="center"/>
    </xf>
    <xf numFmtId="0" fontId="50" fillId="4" borderId="0" applyNumberFormat="0" applyBorder="0" applyAlignment="0" applyProtection="0">
      <alignment vertical="center"/>
    </xf>
    <xf numFmtId="0" fontId="6" fillId="13" borderId="21" applyNumberFormat="0" applyFont="0" applyAlignment="0" applyProtection="0">
      <alignment vertical="center"/>
    </xf>
    <xf numFmtId="0" fontId="10" fillId="0" borderId="17" applyNumberFormat="0" applyFill="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5" fillId="0" borderId="0" applyNumberFormat="0" applyFill="0" applyBorder="0" applyAlignment="0" applyProtection="0">
      <alignment vertical="center"/>
    </xf>
    <xf numFmtId="0" fontId="52" fillId="5" borderId="0" applyNumberFormat="0" applyBorder="0" applyAlignment="0" applyProtection="0">
      <alignment vertical="center"/>
    </xf>
    <xf numFmtId="0" fontId="60" fillId="9" borderId="0" applyNumberFormat="0" applyBorder="0" applyAlignment="0" applyProtection="0">
      <alignment vertical="center"/>
    </xf>
    <xf numFmtId="0" fontId="1" fillId="0" borderId="0"/>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0" fillId="16" borderId="0" applyNumberFormat="0" applyBorder="0" applyAlignment="0" applyProtection="0">
      <alignment vertical="center"/>
    </xf>
    <xf numFmtId="0" fontId="60" fillId="16" borderId="0" applyNumberFormat="0" applyBorder="0" applyAlignment="0" applyProtection="0">
      <alignment vertical="center"/>
    </xf>
    <xf numFmtId="0" fontId="52" fillId="5" borderId="0" applyNumberFormat="0" applyBorder="0" applyAlignment="0" applyProtection="0">
      <alignment vertical="center"/>
    </xf>
    <xf numFmtId="0" fontId="0" fillId="0" borderId="0">
      <alignment vertical="center"/>
    </xf>
    <xf numFmtId="0" fontId="50" fillId="4" borderId="0" applyNumberFormat="0" applyBorder="0" applyAlignment="0" applyProtection="0">
      <alignment vertical="center"/>
    </xf>
    <xf numFmtId="0" fontId="60" fillId="16" borderId="0" applyNumberFormat="0" applyBorder="0" applyAlignment="0" applyProtection="0">
      <alignment vertical="center"/>
    </xf>
    <xf numFmtId="0" fontId="1" fillId="0" borderId="0"/>
    <xf numFmtId="0" fontId="83" fillId="48" borderId="0" applyNumberFormat="0" applyBorder="0" applyAlignment="0" applyProtection="0">
      <alignment vertical="center"/>
    </xf>
    <xf numFmtId="0" fontId="60" fillId="16" borderId="0" applyNumberFormat="0" applyBorder="0" applyAlignment="0" applyProtection="0">
      <alignment vertical="center"/>
    </xf>
    <xf numFmtId="0" fontId="61" fillId="0" borderId="18" applyNumberFormat="0" applyFill="0" applyAlignment="0" applyProtection="0">
      <alignment vertical="center"/>
    </xf>
    <xf numFmtId="0" fontId="52" fillId="5" borderId="0" applyNumberFormat="0" applyBorder="0" applyAlignment="0" applyProtection="0">
      <alignment vertical="center"/>
    </xf>
    <xf numFmtId="0" fontId="0" fillId="0" borderId="0">
      <alignment vertical="center"/>
    </xf>
    <xf numFmtId="0" fontId="1" fillId="0" borderId="0"/>
    <xf numFmtId="0" fontId="6" fillId="0" borderId="0">
      <alignment vertical="center"/>
    </xf>
    <xf numFmtId="0" fontId="6" fillId="0" borderId="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 fillId="0" borderId="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60" fillId="9" borderId="0" applyNumberFormat="0" applyBorder="0" applyAlignment="0" applyProtection="0">
      <alignment vertical="center"/>
    </xf>
    <xf numFmtId="0" fontId="52" fillId="5" borderId="0" applyNumberFormat="0" applyBorder="0" applyAlignment="0" applyProtection="0">
      <alignment vertical="center"/>
    </xf>
    <xf numFmtId="0" fontId="6" fillId="4" borderId="0" applyNumberFormat="0" applyBorder="0" applyAlignment="0" applyProtection="0">
      <alignment vertical="center"/>
    </xf>
    <xf numFmtId="0" fontId="50" fillId="4" borderId="0" applyNumberFormat="0" applyBorder="0" applyAlignment="0" applyProtection="0">
      <alignment vertical="center"/>
    </xf>
    <xf numFmtId="0" fontId="1" fillId="0" borderId="0"/>
    <xf numFmtId="0" fontId="6" fillId="0" borderId="0"/>
    <xf numFmtId="0" fontId="6" fillId="15" borderId="0" applyNumberFormat="0" applyBorder="0" applyAlignment="0" applyProtection="0">
      <alignment vertical="center"/>
    </xf>
    <xf numFmtId="0" fontId="50" fillId="4" borderId="0" applyNumberFormat="0" applyBorder="0" applyAlignment="0" applyProtection="0">
      <alignment vertical="center"/>
    </xf>
    <xf numFmtId="0" fontId="1" fillId="0" borderId="0"/>
    <xf numFmtId="0" fontId="0" fillId="0" borderId="0">
      <alignment vertical="center"/>
    </xf>
    <xf numFmtId="0" fontId="55" fillId="7" borderId="15" applyNumberFormat="0" applyAlignment="0" applyProtection="0">
      <alignment vertical="center"/>
    </xf>
    <xf numFmtId="0" fontId="55" fillId="7" borderId="15" applyNumberFormat="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1" fillId="0" borderId="18" applyNumberFormat="0" applyFill="0" applyAlignment="0" applyProtection="0">
      <alignment vertical="center"/>
    </xf>
    <xf numFmtId="0" fontId="63" fillId="0" borderId="0" applyNumberFormat="0" applyFill="0" applyBorder="0" applyAlignment="0" applyProtection="0">
      <alignment vertical="center"/>
    </xf>
    <xf numFmtId="0" fontId="50" fillId="4" borderId="0" applyNumberFormat="0" applyBorder="0" applyAlignment="0" applyProtection="0">
      <alignment vertical="center"/>
    </xf>
    <xf numFmtId="0" fontId="58" fillId="0" borderId="16" applyNumberFormat="0" applyFill="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 fillId="0" borderId="0"/>
    <xf numFmtId="0" fontId="6" fillId="5" borderId="0" applyNumberFormat="0" applyBorder="0" applyAlignment="0" applyProtection="0">
      <alignment vertical="center"/>
    </xf>
    <xf numFmtId="0" fontId="6" fillId="14" borderId="0" applyNumberFormat="0" applyBorder="0" applyAlignment="0" applyProtection="0">
      <alignment vertical="center"/>
    </xf>
    <xf numFmtId="0" fontId="50" fillId="4" borderId="0" applyNumberFormat="0" applyBorder="0" applyAlignment="0" applyProtection="0">
      <alignment vertical="center"/>
    </xf>
    <xf numFmtId="0" fontId="61" fillId="0" borderId="18" applyNumberFormat="0" applyFill="0" applyAlignment="0" applyProtection="0">
      <alignment vertical="center"/>
    </xf>
    <xf numFmtId="0" fontId="50" fillId="4" borderId="0" applyNumberFormat="0" applyBorder="0" applyAlignment="0" applyProtection="0">
      <alignment vertical="center"/>
    </xf>
    <xf numFmtId="0" fontId="66" fillId="0" borderId="20" applyNumberFormat="0" applyFill="0" applyAlignment="0" applyProtection="0">
      <alignment vertical="center"/>
    </xf>
    <xf numFmtId="0" fontId="67" fillId="6" borderId="22" applyNumberFormat="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1" fillId="0" borderId="18" applyNumberFormat="0" applyFill="0" applyAlignment="0" applyProtection="0">
      <alignment vertical="center"/>
    </xf>
    <xf numFmtId="0" fontId="6" fillId="8" borderId="0" applyNumberFormat="0" applyBorder="0" applyAlignment="0" applyProtection="0">
      <alignment vertical="center"/>
    </xf>
    <xf numFmtId="0" fontId="52" fillId="5" borderId="0" applyNumberFormat="0" applyBorder="0" applyAlignment="0" applyProtection="0">
      <alignment vertical="center"/>
    </xf>
    <xf numFmtId="0" fontId="10" fillId="0" borderId="17" applyNumberFormat="0" applyFill="0" applyAlignment="0" applyProtection="0">
      <alignment vertical="center"/>
    </xf>
    <xf numFmtId="0" fontId="1" fillId="13" borderId="21" applyNumberFormat="0" applyFon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9" fontId="6" fillId="0" borderId="0" applyFont="0" applyFill="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1" fillId="0" borderId="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54" fillId="0" borderId="19" applyNumberFormat="0" applyFill="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1" fillId="0" borderId="18" applyNumberFormat="0" applyFill="0" applyAlignment="0" applyProtection="0">
      <alignment vertical="center"/>
    </xf>
    <xf numFmtId="0" fontId="6" fillId="12" borderId="0" applyNumberFormat="0" applyBorder="0" applyAlignment="0" applyProtection="0">
      <alignment vertical="center"/>
    </xf>
    <xf numFmtId="0" fontId="1" fillId="0" borderId="0">
      <alignment vertical="center"/>
    </xf>
    <xf numFmtId="0" fontId="61" fillId="0" borderId="18" applyNumberFormat="0" applyFill="0" applyAlignment="0" applyProtection="0">
      <alignment vertical="center"/>
    </xf>
    <xf numFmtId="0" fontId="66" fillId="0" borderId="20" applyNumberFormat="0" applyFill="0" applyAlignment="0" applyProtection="0">
      <alignment vertical="center"/>
    </xf>
    <xf numFmtId="0" fontId="66" fillId="0" borderId="20" applyNumberFormat="0" applyFill="0" applyAlignment="0" applyProtection="0">
      <alignment vertical="center"/>
    </xf>
    <xf numFmtId="0" fontId="66" fillId="0" borderId="20" applyNumberFormat="0" applyFill="0" applyAlignment="0" applyProtection="0">
      <alignment vertical="center"/>
    </xf>
    <xf numFmtId="0" fontId="52" fillId="5" borderId="0" applyNumberFormat="0" applyBorder="0" applyAlignment="0" applyProtection="0">
      <alignment vertical="center"/>
    </xf>
    <xf numFmtId="0" fontId="1" fillId="0" borderId="0"/>
    <xf numFmtId="0" fontId="1" fillId="0" borderId="0"/>
    <xf numFmtId="0" fontId="6" fillId="0" borderId="0">
      <alignment vertical="center"/>
    </xf>
    <xf numFmtId="0" fontId="66" fillId="0" borderId="20" applyNumberFormat="0" applyFill="0" applyAlignment="0" applyProtection="0">
      <alignment vertical="center"/>
    </xf>
    <xf numFmtId="0" fontId="50" fillId="4" borderId="0" applyNumberFormat="0" applyBorder="0" applyAlignment="0" applyProtection="0">
      <alignment vertical="center"/>
    </xf>
    <xf numFmtId="0" fontId="1" fillId="0" borderId="0"/>
    <xf numFmtId="0" fontId="1" fillId="0" borderId="0"/>
    <xf numFmtId="0" fontId="66" fillId="0" borderId="20" applyNumberFormat="0" applyFill="0" applyAlignment="0" applyProtection="0">
      <alignment vertical="center"/>
    </xf>
    <xf numFmtId="0" fontId="54" fillId="0" borderId="19" applyNumberFormat="0" applyFill="0" applyAlignment="0" applyProtection="0">
      <alignment vertical="center"/>
    </xf>
    <xf numFmtId="0" fontId="54" fillId="0" borderId="19" applyNumberFormat="0" applyFill="0" applyAlignment="0" applyProtection="0">
      <alignment vertical="center"/>
    </xf>
    <xf numFmtId="0" fontId="1" fillId="0" borderId="0">
      <alignment vertical="center"/>
    </xf>
    <xf numFmtId="0" fontId="41" fillId="0" borderId="0"/>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41" fillId="0" borderId="0"/>
    <xf numFmtId="0" fontId="54" fillId="0" borderId="19" applyNumberFormat="0" applyFill="0" applyAlignment="0" applyProtection="0">
      <alignment vertical="center"/>
    </xf>
    <xf numFmtId="0" fontId="1" fillId="0" borderId="0"/>
    <xf numFmtId="0" fontId="50" fillId="4" borderId="0" applyNumberFormat="0" applyBorder="0" applyAlignment="0" applyProtection="0">
      <alignment vertical="center"/>
    </xf>
    <xf numFmtId="0" fontId="65" fillId="0" borderId="0" applyNumberFormat="0" applyFill="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3" fillId="6" borderId="14" applyNumberFormat="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76"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 fillId="12" borderId="0" applyNumberFormat="0" applyBorder="0" applyAlignment="0" applyProtection="0">
      <alignment vertical="center"/>
    </xf>
    <xf numFmtId="0" fontId="50" fillId="4" borderId="0" applyNumberFormat="0" applyBorder="0" applyAlignment="0" applyProtection="0">
      <alignment vertical="center"/>
    </xf>
    <xf numFmtId="0" fontId="60" fillId="27"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94" fillId="51" borderId="29" applyNumberFormat="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0" fillId="0" borderId="0">
      <alignment vertical="center"/>
    </xf>
    <xf numFmtId="0" fontId="50" fillId="4" borderId="0" applyNumberFormat="0" applyBorder="0" applyAlignment="0" applyProtection="0">
      <alignment vertical="center"/>
    </xf>
    <xf numFmtId="0" fontId="6" fillId="0" borderId="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3" fillId="6" borderId="14" applyNumberFormat="0" applyAlignment="0" applyProtection="0">
      <alignment vertical="center"/>
    </xf>
    <xf numFmtId="0" fontId="52" fillId="5" borderId="0" applyNumberFormat="0" applyBorder="0" applyAlignment="0" applyProtection="0">
      <alignment vertical="center"/>
    </xf>
    <xf numFmtId="0" fontId="60" fillId="10" borderId="0" applyNumberFormat="0" applyBorder="0" applyAlignment="0" applyProtection="0">
      <alignment vertical="center"/>
    </xf>
    <xf numFmtId="0" fontId="50" fillId="4" borderId="0" applyNumberFormat="0" applyBorder="0" applyAlignment="0" applyProtection="0">
      <alignment vertical="center"/>
    </xf>
    <xf numFmtId="0" fontId="6" fillId="5" borderId="0" applyNumberFormat="0" applyBorder="0" applyAlignment="0" applyProtection="0">
      <alignment vertical="center"/>
    </xf>
    <xf numFmtId="0" fontId="50" fillId="4" borderId="0" applyNumberFormat="0" applyBorder="0" applyAlignment="0" applyProtection="0">
      <alignment vertical="center"/>
    </xf>
    <xf numFmtId="0" fontId="64" fillId="0" borderId="0"/>
    <xf numFmtId="0" fontId="50" fillId="4" borderId="0" applyNumberFormat="0" applyBorder="0" applyAlignment="0" applyProtection="0">
      <alignment vertical="center"/>
    </xf>
    <xf numFmtId="0" fontId="63" fillId="0" borderId="0" applyNumberFormat="0" applyFill="0" applyBorder="0" applyAlignment="0" applyProtection="0">
      <alignment vertical="center"/>
    </xf>
    <xf numFmtId="0" fontId="50" fillId="4" borderId="0" applyNumberFormat="0" applyBorder="0" applyAlignment="0" applyProtection="0">
      <alignment vertical="center"/>
    </xf>
    <xf numFmtId="0" fontId="60" fillId="11"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76" fillId="4" borderId="0" applyNumberFormat="0" applyBorder="0" applyAlignment="0" applyProtection="0">
      <alignment vertical="center"/>
    </xf>
    <xf numFmtId="0" fontId="83" fillId="52" borderId="0" applyNumberFormat="0" applyBorder="0" applyAlignment="0" applyProtection="0">
      <alignment vertical="center"/>
    </xf>
    <xf numFmtId="0" fontId="50" fillId="4" borderId="0" applyNumberFormat="0" applyBorder="0" applyAlignment="0" applyProtection="0">
      <alignment vertical="center"/>
    </xf>
    <xf numFmtId="0" fontId="0" fillId="0" borderId="0">
      <alignment vertical="center"/>
    </xf>
    <xf numFmtId="0" fontId="64" fillId="0" borderId="0"/>
    <xf numFmtId="0" fontId="1" fillId="0" borderId="0"/>
    <xf numFmtId="0" fontId="0" fillId="0" borderId="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1" fillId="0" borderId="0"/>
    <xf numFmtId="0" fontId="6" fillId="0" borderId="0">
      <alignment vertical="center"/>
    </xf>
    <xf numFmtId="0" fontId="50" fillId="4" borderId="0" applyNumberFormat="0" applyBorder="0" applyAlignment="0" applyProtection="0">
      <alignment vertical="center"/>
    </xf>
    <xf numFmtId="0" fontId="60" fillId="10"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1" fillId="0" borderId="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62" fillId="0" borderId="0"/>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1" fillId="0" borderId="18" applyNumberFormat="0" applyFill="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60" fillId="9"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3" fillId="6" borderId="14" applyNumberFormat="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10" fillId="0" borderId="17" applyNumberFormat="0" applyFill="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6" fillId="8"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43" fontId="6" fillId="0" borderId="0" applyFont="0" applyFill="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43" fontId="6" fillId="0" borderId="0" applyFont="0" applyFill="0" applyBorder="0" applyAlignment="0" applyProtection="0">
      <alignment vertical="center"/>
    </xf>
    <xf numFmtId="0" fontId="76" fillId="4" borderId="0" applyNumberFormat="0" applyBorder="0" applyAlignment="0" applyProtection="0">
      <alignment vertical="center"/>
    </xf>
    <xf numFmtId="0" fontId="56" fillId="0" borderId="0" applyNumberFormat="0" applyFill="0" applyBorder="0" applyAlignment="0" applyProtection="0">
      <alignment vertical="center"/>
    </xf>
    <xf numFmtId="0" fontId="6" fillId="5" borderId="0" applyNumberFormat="0" applyBorder="0" applyAlignment="0" applyProtection="0">
      <alignment vertical="center"/>
    </xf>
    <xf numFmtId="0" fontId="76" fillId="4" borderId="0" applyNumberFormat="0" applyBorder="0" applyAlignment="0" applyProtection="0">
      <alignment vertical="center"/>
    </xf>
    <xf numFmtId="43" fontId="6" fillId="0" borderId="0" applyFont="0" applyFill="0" applyBorder="0" applyAlignment="0" applyProtection="0">
      <alignment vertical="center"/>
    </xf>
    <xf numFmtId="0" fontId="1" fillId="0" borderId="0"/>
    <xf numFmtId="0" fontId="59" fillId="4" borderId="0" applyNumberFormat="0" applyBorder="0" applyAlignment="0" applyProtection="0">
      <alignment vertical="center"/>
    </xf>
    <xf numFmtId="0" fontId="52" fillId="5"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59" fillId="4" borderId="0" applyNumberFormat="0" applyBorder="0" applyAlignment="0" applyProtection="0">
      <alignment vertical="center"/>
    </xf>
    <xf numFmtId="0" fontId="1" fillId="0" borderId="0">
      <alignment vertical="center"/>
    </xf>
    <xf numFmtId="9" fontId="6" fillId="0" borderId="0" applyFont="0" applyFill="0" applyBorder="0" applyAlignment="0" applyProtection="0">
      <alignment vertical="center"/>
    </xf>
    <xf numFmtId="0" fontId="59" fillId="4" borderId="0" applyNumberFormat="0" applyBorder="0" applyAlignment="0" applyProtection="0">
      <alignment vertical="center"/>
    </xf>
    <xf numFmtId="0" fontId="52" fillId="5" borderId="0" applyNumberFormat="0" applyBorder="0" applyAlignment="0" applyProtection="0">
      <alignment vertical="center"/>
    </xf>
    <xf numFmtId="0" fontId="1" fillId="0" borderId="0"/>
    <xf numFmtId="0" fontId="59" fillId="4" borderId="0" applyNumberFormat="0" applyBorder="0" applyAlignment="0" applyProtection="0">
      <alignment vertical="center"/>
    </xf>
    <xf numFmtId="0" fontId="50" fillId="4" borderId="0" applyNumberFormat="0" applyBorder="0" applyAlignment="0" applyProtection="0">
      <alignment vertical="center"/>
    </xf>
    <xf numFmtId="0" fontId="74"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60" fillId="27"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8" fillId="0" borderId="16" applyNumberFormat="0" applyFill="0" applyAlignment="0" applyProtection="0">
      <alignment vertical="center"/>
    </xf>
    <xf numFmtId="0" fontId="1" fillId="0" borderId="0"/>
    <xf numFmtId="0" fontId="1" fillId="0" borderId="0"/>
    <xf numFmtId="0" fontId="57" fillId="5" borderId="0" applyNumberFormat="0" applyBorder="0" applyAlignment="0" applyProtection="0">
      <alignment vertical="center"/>
    </xf>
    <xf numFmtId="0" fontId="1" fillId="0" borderId="0"/>
    <xf numFmtId="0" fontId="52" fillId="5" borderId="0" applyNumberFormat="0" applyBorder="0" applyAlignment="0" applyProtection="0">
      <alignment vertical="center"/>
    </xf>
    <xf numFmtId="0" fontId="41" fillId="0" borderId="0"/>
    <xf numFmtId="0" fontId="6" fillId="0" borderId="0">
      <alignment vertical="center"/>
    </xf>
    <xf numFmtId="0" fontId="1" fillId="0" borderId="0"/>
    <xf numFmtId="0" fontId="1" fillId="0" borderId="0"/>
    <xf numFmtId="0" fontId="1" fillId="0" borderId="0"/>
    <xf numFmtId="0" fontId="52" fillId="5" borderId="0" applyNumberFormat="0" applyBorder="0" applyAlignment="0" applyProtection="0">
      <alignment vertical="center"/>
    </xf>
    <xf numFmtId="0" fontId="0" fillId="0" borderId="0">
      <alignment vertical="center"/>
    </xf>
    <xf numFmtId="0" fontId="6" fillId="0" borderId="0"/>
    <xf numFmtId="0" fontId="52" fillId="5" borderId="0" applyNumberFormat="0" applyBorder="0" applyAlignment="0" applyProtection="0">
      <alignment vertical="center"/>
    </xf>
    <xf numFmtId="0" fontId="56" fillId="0" borderId="0" applyNumberFormat="0" applyFill="0" applyBorder="0" applyAlignment="0" applyProtection="0">
      <alignment vertical="center"/>
    </xf>
    <xf numFmtId="0" fontId="50" fillId="4" borderId="0" applyNumberFormat="0" applyBorder="0" applyAlignment="0" applyProtection="0">
      <alignment vertical="center"/>
    </xf>
    <xf numFmtId="0" fontId="1" fillId="0" borderId="0"/>
    <xf numFmtId="0" fontId="0" fillId="0" borderId="0">
      <alignment vertical="center"/>
    </xf>
    <xf numFmtId="0" fontId="52" fillId="5" borderId="0" applyNumberFormat="0" applyBorder="0" applyAlignment="0" applyProtection="0">
      <alignment vertical="center"/>
    </xf>
    <xf numFmtId="0" fontId="52" fillId="5" borderId="0" applyNumberFormat="0" applyBorder="0" applyAlignment="0" applyProtection="0">
      <alignment vertical="center"/>
    </xf>
    <xf numFmtId="0" fontId="55" fillId="7" borderId="15" applyNumberFormat="0" applyAlignment="0" applyProtection="0">
      <alignment vertical="center"/>
    </xf>
    <xf numFmtId="0" fontId="50" fillId="4" borderId="0" applyNumberFormat="0" applyBorder="0" applyAlignment="0" applyProtection="0">
      <alignment vertical="center"/>
    </xf>
    <xf numFmtId="0" fontId="1" fillId="0" borderId="0">
      <alignment vertical="center"/>
    </xf>
    <xf numFmtId="0" fontId="1" fillId="0" borderId="0"/>
    <xf numFmtId="0" fontId="60" fillId="10" borderId="0" applyNumberFormat="0" applyBorder="0" applyAlignment="0" applyProtection="0">
      <alignment vertical="center"/>
    </xf>
    <xf numFmtId="0" fontId="52" fillId="5" borderId="0" applyNumberFormat="0" applyBorder="0" applyAlignment="0" applyProtection="0">
      <alignment vertical="center"/>
    </xf>
    <xf numFmtId="0" fontId="50" fillId="4" borderId="0" applyNumberFormat="0" applyBorder="0" applyAlignment="0" applyProtection="0">
      <alignment vertical="center"/>
    </xf>
    <xf numFmtId="0" fontId="55" fillId="7" borderId="15" applyNumberFormat="0" applyAlignment="0" applyProtection="0">
      <alignment vertical="center"/>
    </xf>
    <xf numFmtId="0" fontId="41" fillId="0" borderId="0"/>
    <xf numFmtId="0" fontId="1" fillId="0" borderId="0"/>
    <xf numFmtId="0" fontId="72" fillId="12" borderId="14" applyNumberFormat="0" applyAlignment="0" applyProtection="0">
      <alignment vertical="center"/>
    </xf>
    <xf numFmtId="0" fontId="1" fillId="0" borderId="0">
      <alignment vertical="center"/>
    </xf>
    <xf numFmtId="0" fontId="54" fillId="0" borderId="0" applyNumberFormat="0" applyFill="0" applyBorder="0" applyAlignment="0" applyProtection="0">
      <alignment vertical="center"/>
    </xf>
    <xf numFmtId="0" fontId="41" fillId="0" borderId="0"/>
    <xf numFmtId="0" fontId="1" fillId="0" borderId="0"/>
    <xf numFmtId="0" fontId="41" fillId="0" borderId="0"/>
    <xf numFmtId="0" fontId="1" fillId="0" borderId="0">
      <alignment vertical="center"/>
    </xf>
    <xf numFmtId="0" fontId="1" fillId="0" borderId="0"/>
    <xf numFmtId="0" fontId="6" fillId="0" borderId="0">
      <alignment vertical="center"/>
    </xf>
    <xf numFmtId="0" fontId="1" fillId="0" borderId="0"/>
    <xf numFmtId="0" fontId="1" fillId="0" borderId="0"/>
    <xf numFmtId="0" fontId="1" fillId="0" borderId="0"/>
    <xf numFmtId="0" fontId="52" fillId="5" borderId="0" applyNumberFormat="0" applyBorder="0" applyAlignment="0" applyProtection="0">
      <alignment vertical="center"/>
    </xf>
    <xf numFmtId="0" fontId="1" fillId="0" borderId="0">
      <alignment vertical="center"/>
    </xf>
    <xf numFmtId="0" fontId="1" fillId="0" borderId="0"/>
    <xf numFmtId="0" fontId="50" fillId="4" borderId="0" applyNumberFormat="0" applyBorder="0" applyAlignment="0" applyProtection="0">
      <alignment vertical="center"/>
    </xf>
    <xf numFmtId="0" fontId="1" fillId="0" borderId="0"/>
    <xf numFmtId="188" fontId="1" fillId="0" borderId="0" applyFont="0" applyFill="0" applyBorder="0" applyAlignment="0" applyProtection="0">
      <alignment vertical="center"/>
    </xf>
    <xf numFmtId="0" fontId="1" fillId="0" borderId="0"/>
    <xf numFmtId="0" fontId="60" fillId="16" borderId="0" applyNumberFormat="0" applyBorder="0" applyAlignment="0" applyProtection="0">
      <alignment vertical="center"/>
    </xf>
    <xf numFmtId="0" fontId="52" fillId="5" borderId="0" applyNumberFormat="0" applyBorder="0" applyAlignment="0" applyProtection="0">
      <alignment vertical="center"/>
    </xf>
    <xf numFmtId="0" fontId="1" fillId="0" borderId="0"/>
    <xf numFmtId="0" fontId="53" fillId="6" borderId="14" applyNumberFormat="0" applyAlignment="0" applyProtection="0">
      <alignment vertical="center"/>
    </xf>
    <xf numFmtId="0" fontId="52" fillId="5" borderId="0" applyNumberFormat="0" applyBorder="0" applyAlignment="0" applyProtection="0">
      <alignment vertical="center"/>
    </xf>
    <xf numFmtId="0" fontId="1" fillId="0" borderId="0"/>
    <xf numFmtId="0" fontId="51" fillId="0" borderId="0"/>
    <xf numFmtId="0" fontId="6" fillId="0" borderId="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50"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1" fontId="49" fillId="0" borderId="0"/>
    <xf numFmtId="0" fontId="0" fillId="0" borderId="0">
      <alignment vertical="center"/>
    </xf>
    <xf numFmtId="0" fontId="6" fillId="0" borderId="0">
      <alignment vertical="center"/>
    </xf>
  </cellStyleXfs>
  <cellXfs count="615">
    <xf numFmtId="0" fontId="0" fillId="0" borderId="0" xfId="0">
      <alignment vertical="center"/>
    </xf>
    <xf numFmtId="0" fontId="1" fillId="0" borderId="0" xfId="241" applyFill="1">
      <alignment vertical="center"/>
    </xf>
    <xf numFmtId="0" fontId="1" fillId="0" borderId="0" xfId="241">
      <alignment vertical="center"/>
    </xf>
    <xf numFmtId="0" fontId="1" fillId="0" borderId="0" xfId="241" applyAlignment="1">
      <alignment horizontal="center" vertical="center"/>
    </xf>
    <xf numFmtId="0" fontId="2" fillId="0" borderId="0" xfId="241" applyFont="1" applyFill="1" applyBorder="1" applyAlignment="1">
      <alignment horizontal="left" vertical="center" wrapText="1"/>
    </xf>
    <xf numFmtId="0" fontId="3" fillId="0" borderId="0" xfId="241" applyFont="1" applyFill="1" applyAlignment="1">
      <alignment horizontal="center" vertical="center" wrapText="1"/>
    </xf>
    <xf numFmtId="0" fontId="1" fillId="0" borderId="1" xfId="241" applyBorder="1" applyAlignment="1">
      <alignment horizontal="center" vertical="center"/>
    </xf>
    <xf numFmtId="0" fontId="1" fillId="0" borderId="1" xfId="241" applyFont="1" applyFill="1" applyBorder="1">
      <alignment vertical="center"/>
    </xf>
    <xf numFmtId="0" fontId="1" fillId="0" borderId="1" xfId="241" applyFill="1" applyBorder="1" applyAlignment="1">
      <alignment horizontal="center" vertical="center"/>
    </xf>
    <xf numFmtId="0" fontId="1" fillId="2" borderId="1" xfId="241" applyFill="1" applyBorder="1" applyAlignment="1">
      <alignment horizontal="center" vertical="center"/>
    </xf>
    <xf numFmtId="0" fontId="1" fillId="0" borderId="0" xfId="241" applyFill="1" applyAlignment="1">
      <alignment horizontal="center" vertical="center"/>
    </xf>
    <xf numFmtId="0" fontId="4" fillId="0" borderId="0" xfId="241" applyFont="1" applyFill="1" applyAlignment="1">
      <alignment horizontal="left" vertical="center"/>
    </xf>
    <xf numFmtId="0" fontId="3" fillId="0" borderId="0" xfId="241" applyFont="1" applyFill="1" applyAlignment="1">
      <alignment horizontal="center" vertical="center"/>
    </xf>
    <xf numFmtId="0" fontId="1" fillId="0" borderId="0" xfId="241" applyFont="1" applyFill="1" applyAlignment="1">
      <alignment horizontal="right" vertical="center"/>
    </xf>
    <xf numFmtId="0" fontId="5" fillId="0" borderId="0" xfId="241" applyFont="1" applyFill="1" applyAlignment="1">
      <alignment horizontal="center" vertical="center"/>
    </xf>
    <xf numFmtId="0" fontId="5" fillId="0" borderId="0" xfId="241" applyFont="1" applyFill="1" applyAlignment="1">
      <alignment vertical="center"/>
    </xf>
    <xf numFmtId="0" fontId="6" fillId="0" borderId="0" xfId="241" applyFont="1" applyFill="1" applyAlignment="1">
      <alignment vertical="center"/>
    </xf>
    <xf numFmtId="0" fontId="0" fillId="0" borderId="0" xfId="241" applyFont="1" applyFill="1" applyAlignment="1">
      <alignment horizontal="center" vertical="center"/>
    </xf>
    <xf numFmtId="0" fontId="0" fillId="0" borderId="0" xfId="241" applyFont="1" applyFill="1" applyAlignment="1">
      <alignment horizontal="justify" vertical="center"/>
    </xf>
    <xf numFmtId="0" fontId="0" fillId="0" borderId="0" xfId="241" applyFont="1" applyFill="1" applyAlignment="1">
      <alignment vertical="center"/>
    </xf>
    <xf numFmtId="0" fontId="4" fillId="0" borderId="0" xfId="241" applyFont="1" applyFill="1" applyAlignment="1">
      <alignment horizontal="left" vertical="center" wrapText="1"/>
    </xf>
    <xf numFmtId="0" fontId="1" fillId="0" borderId="0" xfId="241" applyFont="1" applyFill="1" applyBorder="1" applyAlignment="1">
      <alignment horizontal="right" vertical="center" wrapText="1"/>
    </xf>
    <xf numFmtId="0" fontId="5" fillId="0" borderId="1" xfId="241" applyFont="1" applyFill="1" applyBorder="1" applyAlignment="1">
      <alignment horizontal="center" vertical="center"/>
    </xf>
    <xf numFmtId="0" fontId="5" fillId="0" borderId="1" xfId="241" applyFont="1" applyFill="1" applyBorder="1" applyAlignment="1">
      <alignment horizontal="center" vertical="center" wrapText="1"/>
    </xf>
    <xf numFmtId="194" fontId="5" fillId="0" borderId="1" xfId="241" applyNumberFormat="1" applyFont="1" applyFill="1" applyBorder="1" applyAlignment="1">
      <alignment horizontal="center" vertical="center" wrapText="1"/>
    </xf>
    <xf numFmtId="194" fontId="5" fillId="0" borderId="1" xfId="241" applyNumberFormat="1" applyFont="1" applyFill="1" applyBorder="1" applyAlignment="1">
      <alignment vertical="center" wrapText="1"/>
    </xf>
    <xf numFmtId="0" fontId="5" fillId="0" borderId="1" xfId="241" applyFont="1" applyFill="1" applyBorder="1" applyAlignment="1">
      <alignment vertical="center"/>
    </xf>
    <xf numFmtId="0" fontId="6" fillId="0" borderId="2" xfId="241" applyFont="1" applyFill="1" applyBorder="1" applyAlignment="1">
      <alignment horizontal="left" vertical="center" wrapText="1"/>
    </xf>
    <xf numFmtId="196" fontId="1" fillId="0" borderId="0" xfId="241" applyNumberFormat="1" applyFont="1" applyFill="1" applyBorder="1" applyAlignment="1">
      <alignment horizontal="right" vertical="center" wrapText="1"/>
    </xf>
    <xf numFmtId="0" fontId="5" fillId="0" borderId="1" xfId="241" applyFont="1" applyFill="1" applyBorder="1" applyAlignment="1">
      <alignment vertical="center" wrapText="1"/>
    </xf>
    <xf numFmtId="0" fontId="7" fillId="0" borderId="0" xfId="241" applyFont="1" applyFill="1" applyAlignment="1">
      <alignment horizontal="left" vertical="center"/>
    </xf>
    <xf numFmtId="0" fontId="8" fillId="0" borderId="0" xfId="241" applyFont="1" applyFill="1" applyAlignment="1">
      <alignment horizontal="center" vertical="center"/>
    </xf>
    <xf numFmtId="0" fontId="9" fillId="0" borderId="0" xfId="241" applyFont="1" applyFill="1" applyAlignment="1">
      <alignment horizontal="right" vertical="center"/>
    </xf>
    <xf numFmtId="0" fontId="10" fillId="0" borderId="0" xfId="241" applyFont="1" applyFill="1" applyAlignment="1">
      <alignment vertical="center"/>
    </xf>
    <xf numFmtId="0" fontId="6" fillId="0" borderId="0" xfId="241" applyFont="1" applyFill="1" applyAlignment="1">
      <alignment horizontal="center" vertical="center"/>
    </xf>
    <xf numFmtId="0" fontId="7" fillId="0" borderId="0" xfId="241" applyFont="1" applyFill="1" applyAlignment="1">
      <alignment horizontal="center" vertical="center"/>
    </xf>
    <xf numFmtId="0" fontId="11" fillId="0" borderId="1" xfId="241" applyFont="1" applyFill="1" applyBorder="1" applyAlignment="1">
      <alignment vertical="center" wrapText="1"/>
    </xf>
    <xf numFmtId="0" fontId="11" fillId="0" borderId="1" xfId="241" applyFont="1" applyFill="1" applyBorder="1" applyAlignment="1">
      <alignment horizontal="center" vertical="center" wrapText="1"/>
    </xf>
    <xf numFmtId="195" fontId="11" fillId="0" borderId="1" xfId="241" applyNumberFormat="1" applyFont="1" applyFill="1" applyBorder="1" applyAlignment="1">
      <alignment horizontal="center" vertical="center" wrapText="1"/>
    </xf>
    <xf numFmtId="195" fontId="5" fillId="0" borderId="1" xfId="241" applyNumberFormat="1" applyFont="1" applyFill="1" applyBorder="1" applyAlignment="1">
      <alignment horizontal="center" vertical="center" wrapText="1"/>
    </xf>
    <xf numFmtId="182" fontId="11" fillId="0" borderId="1" xfId="241" applyNumberFormat="1" applyFont="1" applyFill="1" applyBorder="1" applyAlignment="1">
      <alignment horizontal="center" vertical="center" wrapText="1"/>
    </xf>
    <xf numFmtId="182" fontId="11" fillId="0" borderId="1" xfId="241" applyNumberFormat="1" applyFont="1" applyFill="1" applyBorder="1" applyAlignment="1">
      <alignment horizontal="right" vertical="center" wrapText="1"/>
    </xf>
    <xf numFmtId="182" fontId="5" fillId="0" borderId="1" xfId="241" applyNumberFormat="1" applyFont="1" applyFill="1" applyBorder="1" applyAlignment="1">
      <alignment horizontal="center" vertical="center" wrapText="1"/>
    </xf>
    <xf numFmtId="182" fontId="5" fillId="0" borderId="1" xfId="241" applyNumberFormat="1" applyFont="1" applyFill="1" applyBorder="1" applyAlignment="1">
      <alignment horizontal="right" vertical="center" wrapText="1"/>
    </xf>
    <xf numFmtId="0" fontId="6" fillId="0" borderId="0" xfId="241" applyFont="1" applyFill="1" applyAlignment="1">
      <alignment horizontal="justify" vertical="center" wrapText="1"/>
    </xf>
    <xf numFmtId="0" fontId="12" fillId="0" borderId="0" xfId="241" applyFont="1" applyFill="1" applyBorder="1" applyAlignment="1">
      <alignment horizontal="left" vertical="center" wrapText="1"/>
    </xf>
    <xf numFmtId="0" fontId="13" fillId="0" borderId="0" xfId="241" applyFont="1" applyFill="1" applyBorder="1" applyAlignment="1">
      <alignment horizontal="center" vertical="center" wrapText="1"/>
    </xf>
    <xf numFmtId="0" fontId="14" fillId="0" borderId="0" xfId="241" applyFont="1" applyFill="1" applyBorder="1" applyAlignment="1">
      <alignment horizontal="right" vertical="center" wrapText="1"/>
    </xf>
    <xf numFmtId="0" fontId="0" fillId="0" borderId="0" xfId="241" applyFont="1" applyFill="1" applyBorder="1" applyAlignment="1">
      <alignment vertical="center" wrapText="1"/>
    </xf>
    <xf numFmtId="0" fontId="0" fillId="0" borderId="0" xfId="241" applyFont="1" applyFill="1" applyBorder="1" applyAlignment="1">
      <alignment horizontal="left" vertical="center" wrapText="1"/>
    </xf>
    <xf numFmtId="195" fontId="0" fillId="0" borderId="0" xfId="241" applyNumberFormat="1" applyFont="1" applyFill="1" applyBorder="1" applyAlignment="1">
      <alignment horizontal="center" vertical="center" wrapText="1"/>
    </xf>
    <xf numFmtId="9" fontId="0" fillId="0" borderId="0" xfId="241" applyNumberFormat="1" applyFont="1" applyFill="1" applyBorder="1" applyAlignment="1">
      <alignment horizontal="center" vertical="center" wrapText="1"/>
    </xf>
    <xf numFmtId="195" fontId="12" fillId="0" borderId="0" xfId="241" applyNumberFormat="1" applyFont="1" applyFill="1" applyBorder="1" applyAlignment="1">
      <alignment horizontal="left" vertical="center" wrapText="1"/>
    </xf>
    <xf numFmtId="195" fontId="1" fillId="0" borderId="0" xfId="241" applyNumberFormat="1" applyFont="1" applyFill="1" applyBorder="1" applyAlignment="1">
      <alignment horizontal="right" vertical="center" wrapText="1"/>
    </xf>
    <xf numFmtId="0" fontId="9" fillId="0" borderId="1" xfId="241" applyNumberFormat="1" applyFont="1" applyFill="1" applyBorder="1" applyAlignment="1" applyProtection="1">
      <alignment horizontal="center" vertical="center" wrapText="1"/>
    </xf>
    <xf numFmtId="0" fontId="9" fillId="0" borderId="3" xfId="241" applyNumberFormat="1" applyFont="1" applyFill="1" applyBorder="1" applyAlignment="1" applyProtection="1">
      <alignment horizontal="center" vertical="center" wrapText="1"/>
    </xf>
    <xf numFmtId="195" fontId="1" fillId="0" borderId="4" xfId="241" applyNumberFormat="1" applyFont="1" applyFill="1" applyBorder="1" applyAlignment="1" applyProtection="1">
      <alignment horizontal="center" vertical="center" wrapText="1"/>
    </xf>
    <xf numFmtId="0" fontId="9" fillId="0" borderId="5" xfId="241" applyNumberFormat="1" applyFont="1" applyFill="1" applyBorder="1" applyAlignment="1" applyProtection="1">
      <alignment horizontal="center" vertical="center" wrapText="1"/>
    </xf>
    <xf numFmtId="195" fontId="1" fillId="0" borderId="1" xfId="241" applyNumberFormat="1" applyFont="1" applyFill="1" applyBorder="1" applyAlignment="1" applyProtection="1">
      <alignment horizontal="center" vertical="center" wrapText="1"/>
    </xf>
    <xf numFmtId="0" fontId="9" fillId="0" borderId="1" xfId="241" applyNumberFormat="1"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180" fontId="15" fillId="0" borderId="1" xfId="0" applyNumberFormat="1" applyFont="1" applyFill="1" applyBorder="1" applyAlignment="1" applyProtection="1">
      <alignment horizontal="center" vertical="center"/>
    </xf>
    <xf numFmtId="0" fontId="15" fillId="0" borderId="8" xfId="0" applyNumberFormat="1" applyFont="1" applyFill="1" applyBorder="1" applyAlignment="1" applyProtection="1">
      <alignment horizontal="left" vertical="center" wrapText="1"/>
    </xf>
    <xf numFmtId="0" fontId="0" fillId="0" borderId="1" xfId="241" applyFont="1" applyFill="1" applyBorder="1" applyAlignment="1">
      <alignment vertical="center" wrapText="1"/>
    </xf>
    <xf numFmtId="194" fontId="16" fillId="0" borderId="1" xfId="241" applyNumberFormat="1" applyFont="1" applyFill="1" applyBorder="1" applyAlignment="1">
      <alignment vertical="center" wrapText="1"/>
    </xf>
    <xf numFmtId="0" fontId="6" fillId="0" borderId="0" xfId="241" applyFont="1" applyFill="1" applyAlignment="1">
      <alignment horizontal="left" vertical="center" wrapText="1"/>
    </xf>
    <xf numFmtId="9" fontId="12" fillId="0" borderId="0" xfId="241" applyNumberFormat="1" applyFont="1" applyFill="1" applyBorder="1" applyAlignment="1">
      <alignment horizontal="left" vertical="center" wrapText="1"/>
    </xf>
    <xf numFmtId="0" fontId="17" fillId="0" borderId="0" xfId="241" applyFont="1" applyFill="1" applyBorder="1" applyAlignment="1">
      <alignment horizontal="right" vertical="center" wrapText="1"/>
    </xf>
    <xf numFmtId="195" fontId="1" fillId="0" borderId="9" xfId="241" applyNumberFormat="1" applyFont="1" applyFill="1" applyBorder="1" applyAlignment="1" applyProtection="1">
      <alignment horizontal="center" vertical="center" wrapText="1"/>
    </xf>
    <xf numFmtId="195" fontId="1" fillId="0" borderId="6" xfId="241" applyNumberFormat="1" applyFont="1" applyFill="1" applyBorder="1" applyAlignment="1" applyProtection="1">
      <alignment horizontal="center" vertical="center" wrapText="1"/>
    </xf>
    <xf numFmtId="9" fontId="1" fillId="0" borderId="1" xfId="241" applyNumberFormat="1" applyFont="1" applyFill="1" applyBorder="1" applyAlignment="1" applyProtection="1">
      <alignment horizontal="center" vertical="center" wrapText="1"/>
    </xf>
    <xf numFmtId="195" fontId="1" fillId="0" borderId="1" xfId="241" applyNumberFormat="1" applyFont="1" applyFill="1" applyBorder="1" applyAlignment="1">
      <alignment horizontal="center" vertical="center" wrapText="1"/>
    </xf>
    <xf numFmtId="9" fontId="1" fillId="0" borderId="1" xfId="241" applyNumberFormat="1" applyFont="1" applyFill="1" applyBorder="1" applyAlignment="1">
      <alignment horizontal="center" vertical="center" wrapText="1"/>
    </xf>
    <xf numFmtId="195" fontId="0" fillId="0" borderId="1" xfId="241" applyNumberFormat="1" applyFont="1" applyFill="1" applyBorder="1" applyAlignment="1">
      <alignment vertical="center" wrapText="1"/>
    </xf>
    <xf numFmtId="9" fontId="5" fillId="0" borderId="1" xfId="241" applyNumberFormat="1" applyFont="1" applyFill="1" applyBorder="1" applyAlignment="1">
      <alignment vertical="center" wrapText="1"/>
    </xf>
    <xf numFmtId="9" fontId="1" fillId="0" borderId="3" xfId="241" applyNumberFormat="1" applyFont="1" applyFill="1" applyBorder="1" applyAlignment="1">
      <alignment horizontal="center" vertical="center" wrapText="1"/>
    </xf>
    <xf numFmtId="9" fontId="1" fillId="0" borderId="5" xfId="241" applyNumberFormat="1" applyFont="1" applyFill="1" applyBorder="1" applyAlignment="1">
      <alignment horizontal="center" vertical="center" wrapText="1"/>
    </xf>
    <xf numFmtId="9" fontId="1" fillId="0" borderId="5" xfId="241" applyNumberFormat="1" applyFont="1" applyFill="1" applyBorder="1" applyAlignment="1">
      <alignment horizontal="left" vertical="center" wrapText="1"/>
    </xf>
    <xf numFmtId="0" fontId="12" fillId="0" borderId="0" xfId="241" applyFont="1" applyFill="1" applyAlignment="1">
      <alignment horizontal="left" vertical="center"/>
    </xf>
    <xf numFmtId="0" fontId="13" fillId="0" borderId="0" xfId="241" applyFont="1" applyFill="1" applyAlignment="1">
      <alignment horizontal="center" vertical="center"/>
    </xf>
    <xf numFmtId="0" fontId="14" fillId="0" borderId="0" xfId="241" applyFont="1" applyFill="1" applyAlignment="1">
      <alignment horizontal="right" vertical="center"/>
    </xf>
    <xf numFmtId="0" fontId="18" fillId="0" borderId="0" xfId="241" applyFont="1" applyFill="1" applyAlignment="1">
      <alignment vertical="center"/>
    </xf>
    <xf numFmtId="0" fontId="0" fillId="0" borderId="1" xfId="241" applyFont="1" applyFill="1" applyBorder="1" applyAlignment="1">
      <alignment horizontal="center" vertical="center"/>
    </xf>
    <xf numFmtId="0" fontId="18" fillId="0" borderId="1" xfId="241" applyFont="1" applyFill="1" applyBorder="1" applyAlignment="1">
      <alignment horizontal="justify" vertical="center"/>
    </xf>
    <xf numFmtId="0" fontId="18" fillId="0" borderId="1" xfId="241" applyFont="1" applyFill="1" applyBorder="1" applyAlignment="1">
      <alignment horizontal="center" vertical="center"/>
    </xf>
    <xf numFmtId="0" fontId="0" fillId="0" borderId="1" xfId="241" applyFont="1" applyFill="1" applyBorder="1" applyAlignment="1">
      <alignment horizontal="justify" vertical="center"/>
    </xf>
    <xf numFmtId="10" fontId="18" fillId="0" borderId="1" xfId="486" applyNumberFormat="1" applyFont="1" applyFill="1" applyBorder="1" applyAlignment="1" applyProtection="1">
      <alignment horizontal="center" vertical="center"/>
    </xf>
    <xf numFmtId="0" fontId="6" fillId="0" borderId="0" xfId="241" applyFont="1" applyFill="1" applyAlignment="1">
      <alignment vertical="center" wrapText="1"/>
    </xf>
    <xf numFmtId="0" fontId="1" fillId="0" borderId="0" xfId="241" applyAlignment="1">
      <alignment horizontal="center" vertical="center" wrapText="1"/>
    </xf>
    <xf numFmtId="0" fontId="5" fillId="0" borderId="1" xfId="241" applyFont="1" applyBorder="1" applyAlignment="1">
      <alignment horizontal="center" vertical="center" wrapText="1"/>
    </xf>
    <xf numFmtId="0" fontId="5" fillId="0" borderId="1" xfId="241" applyFont="1" applyBorder="1">
      <alignment vertical="center"/>
    </xf>
    <xf numFmtId="0" fontId="19" fillId="0" borderId="6" xfId="0" applyFont="1" applyFill="1" applyBorder="1" applyAlignment="1" applyProtection="1">
      <alignment horizontal="left" vertical="center" wrapText="1"/>
    </xf>
    <xf numFmtId="0" fontId="5" fillId="0" borderId="0" xfId="241" applyFont="1" applyFill="1" applyAlignment="1">
      <alignment horizontal="left" vertical="center" wrapText="1"/>
    </xf>
    <xf numFmtId="0" fontId="5" fillId="0" borderId="0" xfId="241" applyFont="1">
      <alignment vertical="center"/>
    </xf>
    <xf numFmtId="0" fontId="3" fillId="0" borderId="0" xfId="241" applyFont="1" applyFill="1" applyAlignment="1">
      <alignment vertical="center" wrapText="1"/>
    </xf>
    <xf numFmtId="0" fontId="20" fillId="0" borderId="0" xfId="241" applyFont="1" applyFill="1" applyAlignment="1">
      <alignment horizontal="center" vertical="center" wrapText="1"/>
    </xf>
    <xf numFmtId="181" fontId="5" fillId="0" borderId="1" xfId="241" applyNumberFormat="1" applyFont="1" applyBorder="1">
      <alignment vertical="center"/>
    </xf>
    <xf numFmtId="0" fontId="21" fillId="0" borderId="0" xfId="241" applyFont="1" applyFill="1" applyAlignment="1">
      <alignment horizontal="right" vertical="center"/>
    </xf>
    <xf numFmtId="0" fontId="22" fillId="0" borderId="0" xfId="241" applyFont="1" applyFill="1" applyAlignment="1">
      <alignment vertical="center"/>
    </xf>
    <xf numFmtId="0" fontId="23" fillId="0" borderId="0" xfId="241" applyFont="1" applyFill="1" applyAlignment="1">
      <alignment vertical="center"/>
    </xf>
    <xf numFmtId="179" fontId="23" fillId="0" borderId="0" xfId="241" applyNumberFormat="1" applyFont="1" applyFill="1" applyAlignment="1">
      <alignment horizontal="center" vertical="center"/>
    </xf>
    <xf numFmtId="0" fontId="23" fillId="0" borderId="0" xfId="241" applyFont="1" applyFill="1" applyAlignment="1">
      <alignment horizontal="center" vertical="center"/>
    </xf>
    <xf numFmtId="179" fontId="7" fillId="0" borderId="0" xfId="241" applyNumberFormat="1" applyFont="1" applyFill="1" applyAlignment="1">
      <alignment horizontal="center" vertical="center"/>
    </xf>
    <xf numFmtId="0" fontId="3" fillId="0" borderId="0" xfId="241" applyFont="1" applyFill="1" applyBorder="1" applyAlignment="1">
      <alignment horizontal="center" vertical="center" wrapText="1"/>
    </xf>
    <xf numFmtId="179" fontId="9" fillId="0" borderId="0" xfId="241" applyNumberFormat="1" applyFont="1" applyFill="1" applyAlignment="1">
      <alignment horizontal="center" vertical="center"/>
    </xf>
    <xf numFmtId="0" fontId="1" fillId="0" borderId="0" xfId="241" applyFont="1" applyFill="1" applyBorder="1" applyAlignment="1">
      <alignment horizontal="center" vertical="center" wrapText="1"/>
    </xf>
    <xf numFmtId="179" fontId="5" fillId="0" borderId="1" xfId="241" applyNumberFormat="1" applyFont="1" applyFill="1" applyBorder="1" applyAlignment="1">
      <alignment horizontal="center" vertical="center" wrapText="1"/>
    </xf>
    <xf numFmtId="0" fontId="11" fillId="0" borderId="1" xfId="241" applyFont="1" applyFill="1" applyBorder="1" applyAlignment="1">
      <alignment horizontal="left" vertical="center" wrapText="1"/>
    </xf>
    <xf numFmtId="194" fontId="11" fillId="0" borderId="1" xfId="241" applyNumberFormat="1" applyFont="1" applyFill="1" applyBorder="1" applyAlignment="1">
      <alignment horizontal="center" vertical="center" wrapText="1"/>
    </xf>
    <xf numFmtId="0" fontId="5" fillId="0" borderId="1" xfId="241" applyFont="1" applyFill="1" applyBorder="1" applyAlignment="1">
      <alignment horizontal="left" vertical="center" wrapText="1"/>
    </xf>
    <xf numFmtId="0" fontId="23" fillId="0" borderId="0" xfId="241" applyFont="1" applyFill="1" applyAlignment="1">
      <alignment horizontal="justify" vertical="center" wrapText="1"/>
    </xf>
    <xf numFmtId="0" fontId="23" fillId="0" borderId="0" xfId="241" applyFont="1" applyFill="1" applyAlignment="1">
      <alignment horizontal="center" vertical="center" wrapText="1"/>
    </xf>
    <xf numFmtId="195" fontId="5" fillId="0" borderId="1" xfId="241" applyNumberFormat="1" applyFont="1" applyFill="1" applyBorder="1" applyAlignment="1">
      <alignment vertical="center" wrapText="1"/>
    </xf>
    <xf numFmtId="195" fontId="16" fillId="0" borderId="1" xfId="0" applyNumberFormat="1" applyFont="1" applyFill="1" applyBorder="1" applyAlignment="1">
      <alignment horizontal="center" vertical="center" wrapText="1"/>
    </xf>
    <xf numFmtId="195" fontId="5" fillId="0" borderId="1" xfId="0" applyNumberFormat="1" applyFont="1" applyFill="1" applyBorder="1" applyAlignment="1">
      <alignment vertical="center" wrapText="1"/>
    </xf>
    <xf numFmtId="195" fontId="5" fillId="0" borderId="1" xfId="0" applyNumberFormat="1" applyFont="1" applyFill="1" applyBorder="1" applyAlignment="1">
      <alignment horizontal="center" vertical="center" wrapText="1"/>
    </xf>
    <xf numFmtId="0" fontId="23" fillId="0" borderId="0" xfId="241" applyFont="1" applyFill="1" applyAlignment="1">
      <alignment vertical="center" wrapText="1"/>
    </xf>
    <xf numFmtId="0" fontId="2" fillId="0" borderId="0" xfId="241" applyFont="1" applyFill="1" applyBorder="1" applyAlignment="1">
      <alignment horizontal="left" vertical="center"/>
    </xf>
    <xf numFmtId="182" fontId="11" fillId="0" borderId="1" xfId="241" applyNumberFormat="1" applyFont="1" applyFill="1" applyBorder="1" applyAlignment="1">
      <alignment vertical="center" wrapText="1"/>
    </xf>
    <xf numFmtId="195" fontId="11" fillId="0" borderId="1" xfId="241" applyNumberFormat="1" applyFont="1" applyFill="1" applyBorder="1" applyAlignment="1">
      <alignment vertical="center" wrapText="1"/>
    </xf>
    <xf numFmtId="184" fontId="11" fillId="0" borderId="1" xfId="241" applyNumberFormat="1" applyFont="1" applyFill="1" applyBorder="1" applyAlignment="1">
      <alignment vertical="center" wrapText="1"/>
    </xf>
    <xf numFmtId="182" fontId="5" fillId="0" borderId="1" xfId="241" applyNumberFormat="1" applyFont="1" applyFill="1" applyBorder="1" applyAlignment="1">
      <alignment vertical="center" wrapText="1"/>
    </xf>
    <xf numFmtId="184" fontId="5" fillId="0" borderId="1" xfId="241" applyNumberFormat="1" applyFont="1" applyFill="1" applyBorder="1" applyAlignment="1">
      <alignment vertical="center" wrapText="1"/>
    </xf>
    <xf numFmtId="184" fontId="5" fillId="0" borderId="1" xfId="241" applyNumberFormat="1" applyFont="1" applyFill="1" applyBorder="1" applyAlignment="1">
      <alignment horizontal="center" vertical="center" wrapText="1"/>
    </xf>
    <xf numFmtId="0" fontId="4" fillId="0" borderId="0" xfId="856" applyFont="1" applyFill="1" applyAlignment="1">
      <alignment horizontal="left" vertical="center"/>
    </xf>
    <xf numFmtId="0" fontId="3" fillId="0" borderId="0" xfId="147" applyFont="1" applyFill="1" applyAlignment="1">
      <alignment horizontal="center" vertical="center"/>
    </xf>
    <xf numFmtId="0" fontId="0" fillId="0" borderId="0" xfId="147" applyFont="1" applyFill="1" applyAlignment="1">
      <alignment horizontal="right" vertical="center"/>
    </xf>
    <xf numFmtId="0" fontId="5" fillId="0" borderId="0" xfId="147" applyFont="1" applyFill="1" applyAlignment="1">
      <alignment vertical="center"/>
    </xf>
    <xf numFmtId="0" fontId="6" fillId="0" borderId="0" xfId="0" applyFont="1" applyFill="1" applyAlignment="1">
      <alignment vertical="center"/>
    </xf>
    <xf numFmtId="0" fontId="10" fillId="0" borderId="0" xfId="0" applyFont="1" applyFill="1" applyAlignment="1">
      <alignment vertical="center"/>
    </xf>
    <xf numFmtId="0" fontId="9" fillId="0" borderId="0" xfId="147" applyFont="1" applyFill="1" applyAlignment="1">
      <alignment vertical="center"/>
    </xf>
    <xf numFmtId="0" fontId="0" fillId="0" borderId="0" xfId="147" applyFont="1" applyFill="1" applyAlignment="1">
      <alignment vertical="center"/>
    </xf>
    <xf numFmtId="0" fontId="2" fillId="0" borderId="0" xfId="1066" applyFont="1" applyFill="1" applyAlignment="1" applyProtection="1">
      <alignment horizontal="left" vertical="center"/>
      <protection locked="0"/>
    </xf>
    <xf numFmtId="191" fontId="4" fillId="0" borderId="0" xfId="856" applyNumberFormat="1" applyFont="1" applyFill="1" applyAlignment="1">
      <alignment horizontal="left" vertical="center"/>
    </xf>
    <xf numFmtId="0" fontId="3" fillId="0" borderId="0" xfId="147" applyFont="1" applyFill="1" applyAlignment="1">
      <alignment horizontal="center" vertical="center" wrapText="1"/>
    </xf>
    <xf numFmtId="0" fontId="9" fillId="0" borderId="0" xfId="147" applyFont="1" applyFill="1" applyAlignment="1">
      <alignment horizontal="right" vertical="center"/>
    </xf>
    <xf numFmtId="0" fontId="11" fillId="0" borderId="3" xfId="453" applyNumberFormat="1" applyFont="1" applyFill="1" applyBorder="1" applyAlignment="1" applyProtection="1">
      <alignment horizontal="center" vertical="center"/>
    </xf>
    <xf numFmtId="0" fontId="11" fillId="0" borderId="2" xfId="453" applyNumberFormat="1" applyFont="1" applyFill="1" applyBorder="1" applyAlignment="1" applyProtection="1">
      <alignment horizontal="center" vertical="center"/>
    </xf>
    <xf numFmtId="0" fontId="11" fillId="0" borderId="1" xfId="453" applyNumberFormat="1" applyFont="1" applyFill="1" applyBorder="1" applyAlignment="1" applyProtection="1">
      <alignment horizontal="center" vertical="center"/>
    </xf>
    <xf numFmtId="0" fontId="11" fillId="0" borderId="1" xfId="0" applyFont="1" applyFill="1" applyBorder="1" applyAlignment="1">
      <alignment vertical="center"/>
    </xf>
    <xf numFmtId="0" fontId="5" fillId="0" borderId="1" xfId="0" applyFont="1" applyFill="1" applyBorder="1" applyAlignment="1">
      <alignment horizontal="left" vertical="center" indent="1"/>
    </xf>
    <xf numFmtId="0" fontId="5" fillId="0" borderId="1" xfId="0" applyFont="1" applyFill="1" applyBorder="1" applyAlignment="1">
      <alignment vertical="center"/>
    </xf>
    <xf numFmtId="0" fontId="16" fillId="0" borderId="1" xfId="524" applyFont="1" applyFill="1" applyBorder="1" applyAlignment="1">
      <alignment horizontal="left" vertical="center" wrapText="1" indent="2"/>
    </xf>
    <xf numFmtId="0" fontId="5" fillId="0" borderId="1" xfId="0" applyFont="1" applyFill="1" applyBorder="1" applyAlignment="1">
      <alignment horizontal="left" vertical="center" indent="2"/>
    </xf>
    <xf numFmtId="0" fontId="16" fillId="0" borderId="1" xfId="524" applyFont="1" applyFill="1" applyBorder="1" applyAlignment="1">
      <alignment vertical="center" wrapText="1"/>
    </xf>
    <xf numFmtId="0" fontId="11" fillId="0" borderId="1" xfId="0" applyFont="1" applyFill="1" applyBorder="1" applyAlignment="1">
      <alignment horizontal="center" vertical="center"/>
    </xf>
    <xf numFmtId="194" fontId="11" fillId="0" borderId="1" xfId="0" applyNumberFormat="1" applyFont="1" applyFill="1" applyBorder="1" applyAlignment="1">
      <alignment horizontal="center" vertical="center"/>
    </xf>
    <xf numFmtId="0" fontId="6" fillId="0" borderId="0" xfId="147" applyFont="1" applyFill="1" applyAlignment="1">
      <alignment horizontal="left" vertical="center" wrapText="1"/>
    </xf>
    <xf numFmtId="0" fontId="6" fillId="0" borderId="0" xfId="0" applyFont="1" applyFill="1" applyAlignment="1" applyProtection="1">
      <alignment vertical="center"/>
      <protection locked="0"/>
    </xf>
    <xf numFmtId="0" fontId="1" fillId="0" borderId="0" xfId="154" applyFont="1" applyFill="1" applyAlignment="1">
      <alignment vertical="center"/>
    </xf>
    <xf numFmtId="0" fontId="1" fillId="0" borderId="0" xfId="148" applyFont="1" applyFill="1" applyAlignment="1">
      <alignment vertical="center"/>
    </xf>
    <xf numFmtId="0" fontId="2" fillId="0" borderId="0" xfId="154" applyFont="1" applyFill="1" applyAlignment="1">
      <alignment vertical="center"/>
    </xf>
    <xf numFmtId="194" fontId="1" fillId="0" borderId="0" xfId="154" applyNumberFormat="1" applyFont="1" applyFill="1" applyAlignment="1">
      <alignment vertical="center"/>
    </xf>
    <xf numFmtId="0" fontId="24" fillId="0" borderId="0" xfId="148" applyFont="1" applyFill="1" applyAlignment="1">
      <alignment horizontal="center" vertical="center"/>
    </xf>
    <xf numFmtId="0" fontId="1" fillId="0" borderId="0" xfId="148" applyFont="1" applyFill="1" applyAlignment="1">
      <alignment horizontal="right"/>
    </xf>
    <xf numFmtId="191" fontId="25" fillId="0" borderId="1" xfId="222" applyNumberFormat="1" applyFont="1" applyFill="1" applyBorder="1" applyAlignment="1">
      <alignment horizontal="center" vertical="center"/>
    </xf>
    <xf numFmtId="0" fontId="25" fillId="0" borderId="1" xfId="148" applyFont="1" applyFill="1" applyBorder="1" applyAlignment="1">
      <alignment horizontal="center" vertical="center" wrapText="1"/>
    </xf>
    <xf numFmtId="0" fontId="25" fillId="0" borderId="1" xfId="154" applyFont="1" applyFill="1" applyBorder="1" applyAlignment="1">
      <alignment horizontal="center" vertical="center" wrapText="1"/>
    </xf>
    <xf numFmtId="0" fontId="25" fillId="0" borderId="1" xfId="148" applyFont="1" applyFill="1" applyBorder="1" applyAlignment="1">
      <alignment horizontal="justify" vertical="center" wrapText="1"/>
    </xf>
    <xf numFmtId="0" fontId="11" fillId="0" borderId="1" xfId="0" applyFont="1" applyFill="1" applyBorder="1" applyAlignment="1">
      <alignment horizontal="right" vertical="center" wrapText="1"/>
    </xf>
    <xf numFmtId="0" fontId="9" fillId="0" borderId="1" xfId="147" applyFont="1" applyFill="1" applyBorder="1" applyAlignment="1">
      <alignment vertical="center"/>
    </xf>
    <xf numFmtId="0" fontId="1" fillId="0" borderId="1" xfId="148" applyFont="1" applyFill="1" applyBorder="1" applyAlignment="1">
      <alignment horizontal="justify" vertical="center" wrapText="1"/>
    </xf>
    <xf numFmtId="0" fontId="5" fillId="0" borderId="1" xfId="0" applyFont="1" applyFill="1" applyBorder="1" applyAlignment="1">
      <alignment horizontal="right" vertical="center" wrapText="1"/>
    </xf>
    <xf numFmtId="0" fontId="26" fillId="0" borderId="1" xfId="0" applyFont="1" applyFill="1" applyBorder="1" applyAlignment="1">
      <alignment horizontal="right" vertical="center" wrapText="1"/>
    </xf>
    <xf numFmtId="0" fontId="0" fillId="0" borderId="1" xfId="524" applyFont="1" applyFill="1" applyBorder="1" applyAlignment="1">
      <alignment horizontal="right" vertical="center" wrapText="1"/>
    </xf>
    <xf numFmtId="0" fontId="0" fillId="0" borderId="1" xfId="1063" applyFont="1" applyFill="1" applyBorder="1" applyAlignment="1">
      <alignment vertical="center" wrapText="1"/>
    </xf>
    <xf numFmtId="0" fontId="25" fillId="0" borderId="1" xfId="148" applyFont="1" applyFill="1" applyBorder="1" applyAlignment="1">
      <alignment horizontal="right" vertical="center" wrapText="1"/>
    </xf>
    <xf numFmtId="0" fontId="27" fillId="0" borderId="1" xfId="148" applyFont="1" applyFill="1" applyBorder="1" applyAlignment="1">
      <alignment vertical="center" wrapText="1"/>
    </xf>
    <xf numFmtId="0" fontId="9" fillId="0" borderId="2" xfId="147" applyFont="1" applyFill="1" applyBorder="1" applyAlignment="1">
      <alignment horizontal="left" vertical="center" wrapText="1"/>
    </xf>
    <xf numFmtId="0" fontId="9" fillId="0" borderId="0" xfId="147" applyFont="1" applyFill="1" applyAlignment="1" applyProtection="1">
      <alignment vertical="center"/>
      <protection locked="0"/>
    </xf>
    <xf numFmtId="0" fontId="28" fillId="0" borderId="0" xfId="147" applyFont="1" applyFill="1" applyAlignment="1">
      <alignment vertical="center"/>
    </xf>
    <xf numFmtId="0" fontId="1" fillId="0" borderId="0" xfId="148" applyFont="1" applyFill="1" applyAlignment="1">
      <alignment horizontal="center" vertical="center"/>
    </xf>
    <xf numFmtId="0" fontId="1" fillId="0" borderId="1" xfId="148" applyFont="1" applyFill="1" applyBorder="1" applyAlignment="1">
      <alignment horizontal="right" vertical="center" wrapText="1"/>
    </xf>
    <xf numFmtId="0" fontId="1" fillId="0" borderId="1" xfId="148" applyFont="1" applyFill="1" applyBorder="1" applyAlignment="1">
      <alignment horizontal="right" vertical="center"/>
    </xf>
    <xf numFmtId="0" fontId="29" fillId="0" borderId="1" xfId="0" applyFont="1" applyFill="1" applyBorder="1" applyAlignment="1">
      <alignment horizontal="right" vertical="center" wrapText="1"/>
    </xf>
    <xf numFmtId="0" fontId="0" fillId="0" borderId="1" xfId="881" applyFont="1" applyFill="1" applyBorder="1" applyAlignment="1">
      <alignment horizontal="right" vertical="center" wrapText="1"/>
    </xf>
    <xf numFmtId="0" fontId="0" fillId="0" borderId="1" xfId="881" applyFont="1" applyFill="1" applyBorder="1" applyAlignment="1">
      <alignment vertical="center" wrapText="1"/>
    </xf>
    <xf numFmtId="0" fontId="1" fillId="0" borderId="1" xfId="881" applyFont="1" applyFill="1" applyBorder="1" applyAlignment="1">
      <alignment horizontal="right" vertical="center" wrapText="1"/>
    </xf>
    <xf numFmtId="0" fontId="8" fillId="0" borderId="0" xfId="0" applyFont="1" applyFill="1" applyAlignment="1">
      <alignment horizontal="center" vertical="center"/>
    </xf>
    <xf numFmtId="0" fontId="9" fillId="0" borderId="0" xfId="0" applyFont="1" applyFill="1" applyAlignment="1">
      <alignment horizontal="right" vertical="center"/>
    </xf>
    <xf numFmtId="0" fontId="8" fillId="0" borderId="0" xfId="0" applyFont="1" applyFill="1" applyAlignment="1">
      <alignment horizontal="center" vertical="center" wrapText="1"/>
    </xf>
    <xf numFmtId="0" fontId="1" fillId="0" borderId="1" xfId="148" applyFont="1" applyFill="1" applyBorder="1" applyAlignment="1">
      <alignment vertical="center" wrapText="1"/>
    </xf>
    <xf numFmtId="0" fontId="18" fillId="0" borderId="1" xfId="524" applyFont="1" applyFill="1" applyBorder="1" applyAlignment="1">
      <alignment horizontal="right" vertical="center" wrapText="1"/>
    </xf>
    <xf numFmtId="0" fontId="1" fillId="0" borderId="1" xfId="1063" applyFont="1" applyFill="1" applyBorder="1" applyAlignment="1">
      <alignment vertical="center" wrapText="1"/>
    </xf>
    <xf numFmtId="0" fontId="1" fillId="0" borderId="1" xfId="524" applyFont="1" applyFill="1" applyBorder="1" applyAlignment="1">
      <alignment horizontal="right" vertical="center" wrapText="1"/>
    </xf>
    <xf numFmtId="0" fontId="1" fillId="0" borderId="1" xfId="881" applyFont="1" applyFill="1" applyBorder="1" applyAlignment="1">
      <alignment vertical="center" wrapText="1"/>
    </xf>
    <xf numFmtId="0" fontId="1" fillId="0" borderId="0" xfId="255" applyFont="1" applyFill="1" applyAlignment="1">
      <alignment vertical="center"/>
    </xf>
    <xf numFmtId="0" fontId="1" fillId="0" borderId="0" xfId="881" applyFont="1" applyFill="1" applyAlignment="1">
      <alignment vertical="center"/>
    </xf>
    <xf numFmtId="194" fontId="1" fillId="0" borderId="0" xfId="255" applyNumberFormat="1" applyFont="1" applyFill="1" applyAlignment="1">
      <alignment vertical="center"/>
    </xf>
    <xf numFmtId="0" fontId="1" fillId="0" borderId="0" xfId="881" applyFont="1" applyFill="1" applyAlignment="1">
      <alignment horizontal="right"/>
    </xf>
    <xf numFmtId="191" fontId="25" fillId="0" borderId="1" xfId="1015" applyNumberFormat="1" applyFont="1" applyFill="1" applyBorder="1" applyAlignment="1">
      <alignment horizontal="center" vertical="center"/>
    </xf>
    <xf numFmtId="0" fontId="25" fillId="0" borderId="1" xfId="881" applyFont="1" applyFill="1" applyBorder="1" applyAlignment="1">
      <alignment horizontal="center" vertical="center" wrapText="1"/>
    </xf>
    <xf numFmtId="0" fontId="25" fillId="0" borderId="1" xfId="255" applyFont="1" applyFill="1" applyBorder="1" applyAlignment="1">
      <alignment horizontal="center" vertical="center" wrapText="1"/>
    </xf>
    <xf numFmtId="0" fontId="25" fillId="0" borderId="1" xfId="881" applyFont="1" applyFill="1" applyBorder="1" applyAlignment="1">
      <alignment horizontal="justify" vertical="center" wrapText="1"/>
    </xf>
    <xf numFmtId="0" fontId="25" fillId="0" borderId="1" xfId="881" applyFont="1" applyFill="1" applyBorder="1" applyAlignment="1">
      <alignment horizontal="right" vertical="center" wrapText="1"/>
    </xf>
    <xf numFmtId="0" fontId="1" fillId="0" borderId="1" xfId="881" applyFont="1" applyFill="1" applyBorder="1" applyAlignment="1">
      <alignment horizontal="justify" vertical="center" wrapText="1"/>
    </xf>
    <xf numFmtId="0" fontId="1" fillId="0" borderId="0" xfId="201">
      <alignment vertical="center"/>
    </xf>
    <xf numFmtId="0" fontId="2" fillId="0" borderId="0" xfId="201" applyFont="1">
      <alignment vertical="center"/>
    </xf>
    <xf numFmtId="0" fontId="25" fillId="0" borderId="0" xfId="201" applyFont="1">
      <alignment vertical="center"/>
    </xf>
    <xf numFmtId="0" fontId="30" fillId="0" borderId="0" xfId="201" applyFont="1" applyAlignment="1">
      <alignment horizontal="center" vertical="center"/>
    </xf>
    <xf numFmtId="0" fontId="1" fillId="0" borderId="0" xfId="201" applyAlignment="1">
      <alignment horizontal="center" vertical="center"/>
    </xf>
    <xf numFmtId="0" fontId="25" fillId="0" borderId="1" xfId="209" applyFont="1" applyFill="1" applyBorder="1" applyAlignment="1">
      <alignment horizontal="center" vertical="center"/>
    </xf>
    <xf numFmtId="194" fontId="25" fillId="0" borderId="1" xfId="524" applyNumberFormat="1" applyFont="1" applyFill="1" applyBorder="1" applyAlignment="1">
      <alignment horizontal="center" vertical="center" wrapText="1"/>
    </xf>
    <xf numFmtId="185" fontId="25" fillId="0" borderId="1" xfId="524" applyNumberFormat="1" applyFont="1" applyFill="1" applyBorder="1" applyAlignment="1">
      <alignment horizontal="center" vertical="center" wrapText="1"/>
    </xf>
    <xf numFmtId="0" fontId="25" fillId="0" borderId="4" xfId="590" applyFont="1" applyFill="1" applyBorder="1" applyAlignment="1">
      <alignment vertical="center"/>
    </xf>
    <xf numFmtId="190" fontId="1" fillId="0" borderId="1" xfId="153" applyNumberFormat="1" applyFont="1" applyFill="1" applyBorder="1" applyAlignment="1">
      <alignment horizontal="right" vertical="center" wrapText="1"/>
    </xf>
    <xf numFmtId="0" fontId="1" fillId="0" borderId="1" xfId="201" applyBorder="1">
      <alignment vertical="center"/>
    </xf>
    <xf numFmtId="0" fontId="14" fillId="0" borderId="4" xfId="590" applyFont="1" applyFill="1" applyBorder="1" applyAlignment="1">
      <alignment vertical="center"/>
    </xf>
    <xf numFmtId="0" fontId="1" fillId="0" borderId="4" xfId="590" applyFont="1" applyFill="1" applyBorder="1" applyAlignment="1">
      <alignment vertical="center"/>
    </xf>
    <xf numFmtId="194" fontId="1" fillId="0" borderId="1" xfId="153" applyNumberFormat="1" applyFont="1" applyFill="1" applyBorder="1" applyAlignment="1">
      <alignment horizontal="right" vertical="center" wrapText="1"/>
    </xf>
    <xf numFmtId="0" fontId="31" fillId="0" borderId="1" xfId="0" applyFont="1" applyBorder="1" applyAlignment="1">
      <alignment horizontal="center" vertical="center"/>
    </xf>
    <xf numFmtId="0" fontId="1" fillId="0" borderId="0" xfId="209" applyFill="1">
      <alignment vertical="center"/>
    </xf>
    <xf numFmtId="0" fontId="3" fillId="0" borderId="0" xfId="221" applyNumberFormat="1" applyFont="1" applyFill="1" applyBorder="1" applyAlignment="1" applyProtection="1">
      <alignment horizontal="center" vertical="center" wrapText="1"/>
    </xf>
    <xf numFmtId="0" fontId="0" fillId="0" borderId="0" xfId="221" applyFont="1" applyFill="1" applyBorder="1" applyAlignment="1">
      <alignment horizontal="right" vertical="center"/>
    </xf>
    <xf numFmtId="0" fontId="0" fillId="0" borderId="10" xfId="221" applyNumberFormat="1" applyFont="1" applyFill="1" applyBorder="1" applyAlignment="1" applyProtection="1">
      <alignment horizontal="right" vertical="center"/>
    </xf>
    <xf numFmtId="0" fontId="0" fillId="0" borderId="10" xfId="221" applyNumberFormat="1" applyFont="1" applyFill="1" applyBorder="1" applyAlignment="1" applyProtection="1">
      <alignment horizontal="center" vertical="center"/>
    </xf>
    <xf numFmtId="0" fontId="11" fillId="0" borderId="1" xfId="221" applyNumberFormat="1" applyFont="1" applyFill="1" applyBorder="1" applyAlignment="1" applyProtection="1">
      <alignment horizontal="center" vertical="center"/>
    </xf>
    <xf numFmtId="194" fontId="11" fillId="0" borderId="1" xfId="147" applyNumberFormat="1" applyFont="1" applyFill="1" applyBorder="1" applyAlignment="1">
      <alignment horizontal="center" vertical="center" wrapText="1"/>
    </xf>
    <xf numFmtId="0" fontId="11" fillId="0" borderId="1" xfId="153" applyFont="1" applyFill="1" applyBorder="1" applyAlignment="1">
      <alignment vertical="center"/>
    </xf>
    <xf numFmtId="0" fontId="11" fillId="0" borderId="1" xfId="590" applyFont="1" applyFill="1" applyBorder="1" applyAlignment="1">
      <alignment horizontal="right" vertical="center"/>
    </xf>
    <xf numFmtId="0" fontId="11" fillId="0" borderId="4" xfId="590" applyFont="1" applyFill="1" applyBorder="1" applyAlignment="1">
      <alignment vertical="center"/>
    </xf>
    <xf numFmtId="0" fontId="5" fillId="0" borderId="1" xfId="153" applyFont="1" applyFill="1" applyBorder="1" applyAlignment="1">
      <alignment vertical="center"/>
    </xf>
    <xf numFmtId="0" fontId="5" fillId="0" borderId="1" xfId="590" applyFont="1" applyFill="1" applyBorder="1" applyAlignment="1">
      <alignment horizontal="right" vertical="center"/>
    </xf>
    <xf numFmtId="0" fontId="5" fillId="0" borderId="4" xfId="590" applyFont="1" applyFill="1" applyBorder="1" applyAlignment="1">
      <alignment horizontal="left" vertical="center"/>
    </xf>
    <xf numFmtId="0" fontId="5" fillId="0" borderId="1" xfId="146" applyNumberFormat="1" applyFont="1" applyFill="1" applyBorder="1" applyAlignment="1" applyProtection="1">
      <alignment horizontal="left" vertical="center"/>
    </xf>
    <xf numFmtId="1" fontId="5" fillId="0" borderId="1" xfId="223" applyNumberFormat="1" applyFont="1" applyFill="1" applyBorder="1" applyAlignment="1" applyProtection="1">
      <alignment horizontal="right" vertical="center"/>
    </xf>
    <xf numFmtId="0" fontId="5" fillId="0" borderId="1" xfId="223" applyNumberFormat="1" applyFont="1" applyFill="1" applyBorder="1" applyAlignment="1" applyProtection="1">
      <alignment horizontal="left" vertical="center"/>
    </xf>
    <xf numFmtId="0" fontId="11" fillId="0" borderId="1" xfId="223" applyFont="1" applyFill="1" applyBorder="1" applyAlignment="1">
      <alignment horizontal="center" vertical="center"/>
    </xf>
    <xf numFmtId="0" fontId="11" fillId="0" borderId="1" xfId="223" applyFont="1" applyFill="1" applyBorder="1" applyAlignment="1">
      <alignment horizontal="right" vertical="center"/>
    </xf>
    <xf numFmtId="0" fontId="1" fillId="0" borderId="0" xfId="209" applyFont="1" applyBorder="1">
      <alignment vertical="center"/>
    </xf>
    <xf numFmtId="0" fontId="32" fillId="0" borderId="0" xfId="209" applyFont="1" applyFill="1">
      <alignment vertical="center"/>
    </xf>
    <xf numFmtId="0" fontId="1" fillId="0" borderId="0" xfId="209" applyFont="1" applyFill="1">
      <alignment vertical="center"/>
    </xf>
    <xf numFmtId="0" fontId="1" fillId="0" borderId="0" xfId="209" applyFont="1">
      <alignment vertical="center"/>
    </xf>
    <xf numFmtId="0" fontId="24" fillId="0" borderId="0" xfId="209" applyFont="1" applyFill="1" applyAlignment="1">
      <alignment horizontal="center" vertical="center"/>
    </xf>
    <xf numFmtId="0" fontId="1" fillId="0" borderId="0" xfId="209" applyFont="1" applyFill="1" applyBorder="1" applyAlignment="1">
      <alignment horizontal="center" vertical="center"/>
    </xf>
    <xf numFmtId="0" fontId="1" fillId="0" borderId="0" xfId="209" applyFont="1" applyFill="1" applyAlignment="1">
      <alignment horizontal="right"/>
    </xf>
    <xf numFmtId="0" fontId="1" fillId="0" borderId="0" xfId="209" applyFont="1" applyAlignment="1">
      <alignment horizontal="center" vertical="center"/>
    </xf>
    <xf numFmtId="187" fontId="1" fillId="0" borderId="1" xfId="153" applyNumberFormat="1" applyFont="1" applyFill="1" applyBorder="1" applyAlignment="1">
      <alignment horizontal="right" vertical="center" wrapText="1"/>
    </xf>
    <xf numFmtId="0" fontId="1" fillId="0" borderId="1" xfId="209" applyFont="1" applyFill="1" applyBorder="1">
      <alignment vertical="center"/>
    </xf>
    <xf numFmtId="9" fontId="1" fillId="0" borderId="1" xfId="209" applyNumberFormat="1" applyFont="1" applyBorder="1">
      <alignment vertical="center"/>
    </xf>
    <xf numFmtId="0" fontId="1" fillId="0" borderId="1" xfId="209" applyFont="1" applyBorder="1">
      <alignment vertical="center"/>
    </xf>
    <xf numFmtId="0" fontId="32" fillId="0" borderId="1" xfId="209" applyFont="1" applyFill="1" applyBorder="1">
      <alignment vertical="center"/>
    </xf>
    <xf numFmtId="0" fontId="25" fillId="0" borderId="4" xfId="590" applyFont="1" applyFill="1" applyBorder="1" applyAlignment="1">
      <alignment horizontal="center" vertical="center"/>
    </xf>
    <xf numFmtId="187" fontId="25" fillId="0" borderId="1" xfId="153" applyNumberFormat="1" applyFont="1" applyFill="1" applyBorder="1" applyAlignment="1">
      <alignment horizontal="right" vertical="center" wrapText="1"/>
    </xf>
    <xf numFmtId="0" fontId="25" fillId="0" borderId="0" xfId="209" applyFont="1" applyFill="1" applyAlignment="1">
      <alignment horizontal="center" vertical="center"/>
    </xf>
    <xf numFmtId="0" fontId="1" fillId="0" borderId="0" xfId="209" applyFont="1" applyFill="1" applyAlignment="1">
      <alignment horizontal="center" vertical="center"/>
    </xf>
    <xf numFmtId="0" fontId="33" fillId="0" borderId="0" xfId="209" applyFont="1" applyFill="1">
      <alignment vertical="center"/>
    </xf>
    <xf numFmtId="0" fontId="25" fillId="0" borderId="0" xfId="209" applyFont="1" applyFill="1">
      <alignment vertical="center"/>
    </xf>
    <xf numFmtId="185" fontId="1" fillId="0" borderId="0" xfId="209" applyNumberFormat="1" applyFont="1" applyFill="1">
      <alignment vertical="center"/>
    </xf>
    <xf numFmtId="0" fontId="2" fillId="0" borderId="0" xfId="407" applyFont="1" applyFill="1" applyAlignment="1">
      <alignment vertical="center"/>
    </xf>
    <xf numFmtId="185" fontId="1" fillId="0" borderId="0" xfId="209" applyNumberFormat="1" applyFont="1" applyFill="1" applyAlignment="1">
      <alignment horizontal="center" vertical="center"/>
    </xf>
    <xf numFmtId="178" fontId="25" fillId="0" borderId="1" xfId="151" applyNumberFormat="1" applyFont="1" applyFill="1" applyBorder="1" applyAlignment="1">
      <alignment vertical="center"/>
    </xf>
    <xf numFmtId="194" fontId="25" fillId="0" borderId="1" xfId="151" applyNumberFormat="1" applyFont="1" applyFill="1" applyBorder="1" applyAlignment="1">
      <alignment horizontal="right" vertical="center" wrapText="1"/>
    </xf>
    <xf numFmtId="194" fontId="1" fillId="0" borderId="1" xfId="209" applyNumberFormat="1" applyFont="1" applyFill="1" applyBorder="1">
      <alignment vertical="center"/>
    </xf>
    <xf numFmtId="185" fontId="1" fillId="0" borderId="1" xfId="209" applyNumberFormat="1" applyFont="1" applyFill="1" applyBorder="1">
      <alignment vertical="center"/>
    </xf>
    <xf numFmtId="178" fontId="1" fillId="0" borderId="1" xfId="151" applyNumberFormat="1" applyFont="1" applyFill="1" applyBorder="1" applyAlignment="1">
      <alignment vertical="center"/>
    </xf>
    <xf numFmtId="194" fontId="1" fillId="0" borderId="1" xfId="151" applyNumberFormat="1" applyFont="1" applyFill="1" applyBorder="1" applyAlignment="1">
      <alignment horizontal="right" vertical="center" wrapText="1"/>
    </xf>
    <xf numFmtId="185" fontId="32" fillId="0" borderId="1" xfId="209" applyNumberFormat="1" applyFont="1" applyFill="1" applyBorder="1">
      <alignment vertical="center"/>
    </xf>
    <xf numFmtId="0" fontId="1" fillId="0" borderId="1" xfId="153" applyFont="1" applyFill="1" applyBorder="1" applyAlignment="1">
      <alignment vertical="center"/>
    </xf>
    <xf numFmtId="0" fontId="25" fillId="0" borderId="1" xfId="153" applyFont="1" applyFill="1" applyBorder="1" applyAlignment="1">
      <alignment vertical="center"/>
    </xf>
    <xf numFmtId="194" fontId="25" fillId="0" borderId="1" xfId="153" applyNumberFormat="1" applyFont="1" applyFill="1" applyBorder="1" applyAlignment="1">
      <alignment horizontal="right" vertical="center" wrapText="1"/>
    </xf>
    <xf numFmtId="0" fontId="1" fillId="0" borderId="1" xfId="153" applyFill="1" applyBorder="1" applyAlignment="1">
      <alignment vertical="center"/>
    </xf>
    <xf numFmtId="0" fontId="25" fillId="0" borderId="1" xfId="209" applyFont="1" applyFill="1" applyBorder="1" applyAlignment="1">
      <alignment horizontal="right" vertical="center"/>
    </xf>
    <xf numFmtId="185" fontId="25" fillId="0" borderId="1" xfId="209" applyNumberFormat="1" applyFont="1" applyFill="1" applyBorder="1" applyAlignment="1">
      <alignment horizontal="right" vertical="center"/>
    </xf>
    <xf numFmtId="0" fontId="1" fillId="0" borderId="1" xfId="351" applyFont="1" applyFill="1" applyBorder="1" applyAlignment="1">
      <alignment horizontal="left" vertical="center" wrapText="1"/>
    </xf>
    <xf numFmtId="178" fontId="25" fillId="0" borderId="1" xfId="151" applyNumberFormat="1" applyFont="1" applyFill="1" applyBorder="1" applyAlignment="1">
      <alignment horizontal="center" vertical="center"/>
    </xf>
    <xf numFmtId="0" fontId="3" fillId="0" borderId="0" xfId="221" applyFont="1" applyFill="1" applyBorder="1" applyAlignment="1">
      <alignment horizontal="center" vertical="center"/>
    </xf>
    <xf numFmtId="0" fontId="25" fillId="0" borderId="0" xfId="221" applyFont="1" applyFill="1" applyBorder="1" applyAlignment="1"/>
    <xf numFmtId="0" fontId="0" fillId="0" borderId="0" xfId="221" applyFont="1" applyFill="1" applyBorder="1" applyAlignment="1"/>
    <xf numFmtId="0" fontId="3" fillId="0" borderId="0" xfId="221" applyNumberFormat="1" applyFont="1" applyFill="1" applyBorder="1" applyAlignment="1" applyProtection="1">
      <alignment horizontal="center" vertical="center"/>
    </xf>
    <xf numFmtId="0" fontId="11" fillId="0" borderId="1" xfId="590" applyFont="1" applyFill="1" applyBorder="1" applyAlignment="1">
      <alignment horizontal="right" vertical="center" wrapText="1"/>
    </xf>
    <xf numFmtId="0" fontId="5" fillId="0" borderId="1" xfId="590" applyFont="1" applyFill="1" applyBorder="1" applyAlignment="1">
      <alignment horizontal="right" vertical="center" wrapText="1"/>
    </xf>
    <xf numFmtId="1" fontId="5" fillId="0" borderId="1" xfId="223" applyNumberFormat="1" applyFont="1" applyFill="1" applyBorder="1" applyAlignment="1" applyProtection="1">
      <alignment horizontal="right" vertical="center" wrapText="1"/>
    </xf>
    <xf numFmtId="0" fontId="1" fillId="0" borderId="0" xfId="407" applyFont="1" applyFill="1" applyAlignment="1">
      <alignment vertical="center"/>
    </xf>
    <xf numFmtId="0" fontId="1" fillId="0" borderId="0" xfId="209">
      <alignment vertical="center"/>
    </xf>
    <xf numFmtId="0" fontId="1" fillId="0" borderId="0" xfId="209" applyFill="1" applyAlignment="1">
      <alignment horizontal="right"/>
    </xf>
    <xf numFmtId="0" fontId="1" fillId="0" borderId="1" xfId="209" applyFill="1" applyBorder="1">
      <alignment vertical="center"/>
    </xf>
    <xf numFmtId="0" fontId="1" fillId="0" borderId="1" xfId="209" applyBorder="1">
      <alignment vertical="center"/>
    </xf>
    <xf numFmtId="190" fontId="25" fillId="0" borderId="1" xfId="153" applyNumberFormat="1" applyFont="1" applyFill="1" applyBorder="1" applyAlignment="1">
      <alignment horizontal="right" vertical="center" wrapText="1"/>
    </xf>
    <xf numFmtId="185" fontId="1" fillId="0" borderId="0" xfId="209" applyNumberFormat="1">
      <alignment vertical="center"/>
    </xf>
    <xf numFmtId="185" fontId="1" fillId="0" borderId="0" xfId="407" applyNumberFormat="1" applyFont="1" applyFill="1" applyAlignment="1">
      <alignment vertical="center"/>
    </xf>
    <xf numFmtId="185" fontId="1" fillId="0" borderId="0" xfId="209" applyNumberFormat="1" applyFill="1" applyAlignment="1">
      <alignment horizontal="center" vertical="center"/>
    </xf>
    <xf numFmtId="185" fontId="1" fillId="0" borderId="1" xfId="209" applyNumberFormat="1" applyBorder="1">
      <alignment vertical="center"/>
    </xf>
    <xf numFmtId="185" fontId="1" fillId="0" borderId="1" xfId="209" applyNumberFormat="1" applyFill="1" applyBorder="1">
      <alignment vertical="center"/>
    </xf>
    <xf numFmtId="185" fontId="25" fillId="0" borderId="1" xfId="209" applyNumberFormat="1" applyFont="1" applyBorder="1">
      <alignment vertical="center"/>
    </xf>
    <xf numFmtId="0" fontId="25" fillId="0" borderId="1" xfId="153" applyFont="1" applyFill="1" applyBorder="1" applyAlignment="1">
      <alignment horizontal="center" vertical="center"/>
    </xf>
    <xf numFmtId="0" fontId="25" fillId="0" borderId="1" xfId="153" applyFont="1" applyFill="1" applyBorder="1" applyAlignment="1">
      <alignment horizontal="right" vertical="center"/>
    </xf>
    <xf numFmtId="0" fontId="1" fillId="0" borderId="0" xfId="222">
      <alignment vertical="center"/>
    </xf>
    <xf numFmtId="0" fontId="1" fillId="0" borderId="0" xfId="617" applyFont="1"/>
    <xf numFmtId="0" fontId="1" fillId="3" borderId="0" xfId="617" applyFill="1"/>
    <xf numFmtId="0" fontId="1" fillId="0" borderId="0" xfId="617"/>
    <xf numFmtId="0" fontId="2" fillId="3" borderId="0" xfId="617" applyFont="1" applyFill="1" applyAlignment="1">
      <alignment vertical="center"/>
    </xf>
    <xf numFmtId="0" fontId="24" fillId="0" borderId="0" xfId="617" applyFont="1" applyAlignment="1">
      <alignment horizontal="center" vertical="center"/>
    </xf>
    <xf numFmtId="0" fontId="34" fillId="3" borderId="0" xfId="617" applyFont="1" applyFill="1"/>
    <xf numFmtId="0" fontId="1" fillId="3" borderId="10" xfId="617" applyFont="1" applyFill="1" applyBorder="1" applyAlignment="1">
      <alignment horizontal="right"/>
    </xf>
    <xf numFmtId="0" fontId="25" fillId="3" borderId="1" xfId="617" applyFont="1" applyFill="1" applyBorder="1" applyAlignment="1">
      <alignment horizontal="center" vertical="center"/>
    </xf>
    <xf numFmtId="0" fontId="25" fillId="0" borderId="1" xfId="1088" applyFont="1" applyFill="1" applyBorder="1" applyAlignment="1">
      <alignment horizontal="left" vertical="center"/>
    </xf>
    <xf numFmtId="0" fontId="25" fillId="0" borderId="1" xfId="334" applyNumberFormat="1" applyFont="1" applyFill="1" applyBorder="1" applyAlignment="1">
      <alignment horizontal="right" vertical="center"/>
    </xf>
    <xf numFmtId="0" fontId="1" fillId="0" borderId="0" xfId="222" applyFill="1">
      <alignment vertical="center"/>
    </xf>
    <xf numFmtId="0" fontId="1" fillId="0" borderId="1" xfId="0" applyFont="1" applyFill="1" applyBorder="1" applyAlignment="1">
      <alignment horizontal="left" vertical="center" indent="2"/>
    </xf>
    <xf numFmtId="0" fontId="1" fillId="0" borderId="1" xfId="334" applyNumberFormat="1" applyFont="1" applyFill="1" applyBorder="1" applyAlignment="1">
      <alignment horizontal="right" vertical="center"/>
    </xf>
    <xf numFmtId="0" fontId="25" fillId="0" borderId="1" xfId="354" applyFont="1" applyFill="1" applyBorder="1" applyAlignment="1">
      <alignment horizontal="center" vertical="center"/>
    </xf>
    <xf numFmtId="1" fontId="25" fillId="3" borderId="1" xfId="617" applyNumberFormat="1" applyFont="1" applyFill="1" applyBorder="1" applyAlignment="1">
      <alignment horizontal="right" vertical="center"/>
    </xf>
    <xf numFmtId="0" fontId="1" fillId="0" borderId="0" xfId="617" applyFont="1" applyFill="1" applyAlignment="1">
      <alignment vertical="center"/>
    </xf>
    <xf numFmtId="0" fontId="1" fillId="0" borderId="0" xfId="617" applyFill="1"/>
    <xf numFmtId="0" fontId="2" fillId="0" borderId="0" xfId="617" applyFont="1" applyFill="1" applyAlignment="1">
      <alignment vertical="center"/>
    </xf>
    <xf numFmtId="0" fontId="24" fillId="0" borderId="0" xfId="617" applyFont="1" applyFill="1" applyAlignment="1">
      <alignment horizontal="center" vertical="center"/>
    </xf>
    <xf numFmtId="0" fontId="34" fillId="0" borderId="0" xfId="617" applyFont="1" applyFill="1"/>
    <xf numFmtId="191" fontId="1" fillId="0" borderId="0" xfId="354" applyNumberFormat="1" applyFont="1" applyFill="1" applyAlignment="1">
      <alignment horizontal="right" vertical="center" wrapText="1"/>
    </xf>
    <xf numFmtId="0" fontId="35" fillId="0" borderId="1" xfId="617" applyFont="1" applyFill="1" applyBorder="1" applyAlignment="1">
      <alignment horizontal="center" vertical="center"/>
    </xf>
    <xf numFmtId="0" fontId="35" fillId="0" borderId="1" xfId="617" applyNumberFormat="1" applyFont="1" applyFill="1" applyBorder="1" applyAlignment="1" applyProtection="1">
      <alignment horizontal="left" vertical="center"/>
    </xf>
    <xf numFmtId="1" fontId="25" fillId="0" borderId="1" xfId="617" applyNumberFormat="1" applyFont="1" applyFill="1" applyBorder="1" applyAlignment="1" applyProtection="1">
      <alignment horizontal="right" vertical="center"/>
    </xf>
    <xf numFmtId="0" fontId="1" fillId="0" borderId="1" xfId="354" applyFont="1" applyFill="1" applyBorder="1" applyAlignment="1">
      <alignment horizontal="left" vertical="center"/>
    </xf>
    <xf numFmtId="195" fontId="1" fillId="0" borderId="1" xfId="1088" applyNumberFormat="1" applyFont="1" applyFill="1" applyBorder="1" applyAlignment="1">
      <alignment horizontal="right" vertical="center" wrapText="1"/>
    </xf>
    <xf numFmtId="0" fontId="1" fillId="0" borderId="1" xfId="617" applyFont="1" applyFill="1" applyBorder="1" applyAlignment="1">
      <alignment horizontal="right" vertical="center"/>
    </xf>
    <xf numFmtId="0" fontId="1" fillId="0" borderId="1" xfId="354" applyFill="1" applyBorder="1" applyAlignment="1">
      <alignment horizontal="left" vertical="center"/>
    </xf>
    <xf numFmtId="0" fontId="1" fillId="0" borderId="1" xfId="617" applyFont="1" applyFill="1" applyBorder="1" applyAlignment="1">
      <alignment horizontal="right" vertical="center" wrapText="1"/>
    </xf>
    <xf numFmtId="0" fontId="1" fillId="0" borderId="0" xfId="1008" applyFont="1" applyFill="1" applyAlignment="1">
      <alignment vertical="center"/>
    </xf>
    <xf numFmtId="195" fontId="1" fillId="0" borderId="0" xfId="617" applyNumberFormat="1" applyFill="1" applyAlignment="1">
      <alignment horizontal="center"/>
    </xf>
    <xf numFmtId="0" fontId="2" fillId="0" borderId="0" xfId="1008" applyFont="1" applyFill="1" applyAlignment="1">
      <alignment vertical="center"/>
    </xf>
    <xf numFmtId="194" fontId="1" fillId="0" borderId="0" xfId="1008" applyNumberFormat="1" applyFont="1" applyFill="1" applyAlignment="1">
      <alignment vertical="center"/>
    </xf>
    <xf numFmtId="0" fontId="24" fillId="0" borderId="0" xfId="355" applyFont="1" applyFill="1" applyAlignment="1">
      <alignment horizontal="center" vertical="center"/>
    </xf>
    <xf numFmtId="0" fontId="34" fillId="0" borderId="0" xfId="1088" applyFont="1" applyFill="1" applyAlignment="1">
      <alignment vertical="center"/>
    </xf>
    <xf numFmtId="195" fontId="11" fillId="0" borderId="0" xfId="1088" applyNumberFormat="1" applyFont="1" applyFill="1" applyAlignment="1">
      <alignment horizontal="center" vertical="center"/>
    </xf>
    <xf numFmtId="0" fontId="11" fillId="0" borderId="0" xfId="1088" applyFont="1" applyFill="1" applyAlignment="1">
      <alignment vertical="center"/>
    </xf>
    <xf numFmtId="191" fontId="1" fillId="0" borderId="0" xfId="354" applyNumberFormat="1" applyFont="1" applyFill="1" applyAlignment="1">
      <alignment horizontal="right" wrapText="1"/>
    </xf>
    <xf numFmtId="0" fontId="25" fillId="0" borderId="1" xfId="188" applyFont="1" applyFill="1" applyBorder="1" applyAlignment="1">
      <alignment horizontal="center" vertical="center"/>
    </xf>
    <xf numFmtId="195" fontId="25" fillId="0" borderId="1" xfId="188" applyNumberFormat="1" applyFont="1" applyFill="1" applyBorder="1" applyAlignment="1">
      <alignment horizontal="center" vertical="center"/>
    </xf>
    <xf numFmtId="0" fontId="11" fillId="0" borderId="1" xfId="1088" applyFont="1" applyFill="1" applyBorder="1" applyAlignment="1">
      <alignment horizontal="left" vertical="center"/>
    </xf>
    <xf numFmtId="195" fontId="11" fillId="0" borderId="1" xfId="188" applyNumberFormat="1" applyFont="1" applyFill="1" applyBorder="1" applyAlignment="1">
      <alignment horizontal="right" vertical="center" wrapText="1"/>
    </xf>
    <xf numFmtId="177" fontId="5" fillId="0" borderId="1" xfId="1088" applyNumberFormat="1" applyFont="1" applyFill="1" applyBorder="1" applyAlignment="1">
      <alignment horizontal="left" vertical="center"/>
    </xf>
    <xf numFmtId="195" fontId="5" fillId="0" borderId="1" xfId="1088" applyNumberFormat="1" applyFont="1" applyFill="1" applyBorder="1" applyAlignment="1">
      <alignment horizontal="right" vertical="center" wrapText="1"/>
    </xf>
    <xf numFmtId="0" fontId="11" fillId="0" borderId="4" xfId="590" applyFont="1" applyFill="1" applyBorder="1" applyAlignment="1">
      <alignment horizontal="left" vertical="center"/>
    </xf>
    <xf numFmtId="195" fontId="11" fillId="0" borderId="1" xfId="1088" applyNumberFormat="1" applyFont="1" applyFill="1" applyBorder="1" applyAlignment="1">
      <alignment horizontal="right" vertical="center" wrapText="1"/>
    </xf>
    <xf numFmtId="0" fontId="25" fillId="0" borderId="1" xfId="355" applyFont="1" applyFill="1" applyBorder="1" applyAlignment="1">
      <alignment horizontal="center" vertical="center"/>
    </xf>
    <xf numFmtId="195" fontId="25" fillId="0" borderId="1" xfId="355" applyNumberFormat="1" applyFont="1" applyFill="1" applyBorder="1" applyAlignment="1">
      <alignment horizontal="right" vertical="center" wrapText="1"/>
    </xf>
    <xf numFmtId="0" fontId="1" fillId="0" borderId="0" xfId="1088" applyFont="1" applyFill="1" applyBorder="1" applyAlignment="1">
      <alignment horizontal="left" vertical="center"/>
    </xf>
    <xf numFmtId="191" fontId="11" fillId="0" borderId="0" xfId="949" applyNumberFormat="1" applyFont="1" applyFill="1" applyAlignment="1">
      <alignment vertical="center"/>
    </xf>
    <xf numFmtId="191" fontId="5" fillId="0" borderId="0" xfId="949" applyNumberFormat="1" applyFont="1" applyFill="1" applyAlignment="1">
      <alignment vertical="center"/>
    </xf>
    <xf numFmtId="191" fontId="1" fillId="0" borderId="0" xfId="222" applyNumberFormat="1" applyFont="1" applyFill="1" applyAlignment="1"/>
    <xf numFmtId="191" fontId="24" fillId="0" borderId="0" xfId="150" applyNumberFormat="1" applyFont="1" applyFill="1" applyAlignment="1">
      <alignment horizontal="center" vertical="center"/>
    </xf>
    <xf numFmtId="191" fontId="1" fillId="0" borderId="0" xfId="222" applyNumberFormat="1" applyFont="1" applyFill="1" applyAlignment="1">
      <alignment vertical="center"/>
    </xf>
    <xf numFmtId="191" fontId="25" fillId="0" borderId="1" xfId="949" applyNumberFormat="1" applyFont="1" applyFill="1" applyBorder="1" applyAlignment="1">
      <alignment horizontal="center" vertical="center"/>
    </xf>
    <xf numFmtId="0" fontId="36" fillId="0" borderId="1" xfId="949" applyFont="1" applyFill="1" applyBorder="1" applyAlignment="1">
      <alignment horizontal="center" vertical="center"/>
    </xf>
    <xf numFmtId="195" fontId="36" fillId="0" borderId="1" xfId="949" applyNumberFormat="1" applyFont="1" applyFill="1" applyBorder="1" applyAlignment="1" applyProtection="1">
      <alignment horizontal="right" vertical="center" wrapText="1"/>
    </xf>
    <xf numFmtId="191" fontId="1" fillId="0" borderId="0" xfId="949" applyNumberFormat="1" applyFont="1" applyAlignment="1">
      <alignment vertical="center"/>
    </xf>
    <xf numFmtId="191" fontId="1" fillId="0" borderId="0" xfId="949" applyNumberFormat="1" applyFont="1" applyFill="1" applyAlignment="1">
      <alignment vertical="center"/>
    </xf>
    <xf numFmtId="191" fontId="1" fillId="0" borderId="0" xfId="949" applyNumberFormat="1" applyFont="1" applyFill="1"/>
    <xf numFmtId="191" fontId="1" fillId="0" borderId="0" xfId="949" applyNumberFormat="1" applyFont="1"/>
    <xf numFmtId="194" fontId="1" fillId="0" borderId="0" xfId="407" applyNumberFormat="1" applyFont="1" applyFill="1" applyAlignment="1">
      <alignment vertical="center"/>
    </xf>
    <xf numFmtId="191" fontId="1" fillId="0" borderId="0" xfId="949" applyNumberFormat="1" applyFont="1" applyFill="1" applyAlignment="1">
      <alignment horizontal="right" vertical="center"/>
    </xf>
    <xf numFmtId="191" fontId="25" fillId="0" borderId="1" xfId="949" applyNumberFormat="1" applyFont="1" applyFill="1" applyBorder="1" applyAlignment="1">
      <alignment horizontal="left" vertical="center"/>
    </xf>
    <xf numFmtId="195" fontId="25" fillId="0" borderId="1" xfId="355" applyNumberFormat="1" applyFont="1" applyFill="1" applyBorder="1" applyAlignment="1">
      <alignment horizontal="right" vertical="center"/>
    </xf>
    <xf numFmtId="0" fontId="17" fillId="0" borderId="1" xfId="949" applyFont="1" applyFill="1" applyBorder="1" applyAlignment="1">
      <alignment horizontal="left" vertical="center" wrapText="1"/>
    </xf>
    <xf numFmtId="195" fontId="17" fillId="0" borderId="1" xfId="949" applyNumberFormat="1" applyFont="1" applyFill="1" applyBorder="1" applyAlignment="1">
      <alignment horizontal="right" vertical="center" wrapText="1"/>
    </xf>
    <xf numFmtId="195" fontId="17" fillId="0" borderId="1" xfId="949" applyNumberFormat="1" applyFont="1" applyFill="1" applyBorder="1" applyAlignment="1" applyProtection="1">
      <alignment horizontal="right" vertical="center" wrapText="1"/>
    </xf>
    <xf numFmtId="0" fontId="36" fillId="0" borderId="1" xfId="949" applyFont="1" applyFill="1" applyBorder="1" applyAlignment="1">
      <alignment horizontal="left" vertical="center" wrapText="1"/>
    </xf>
    <xf numFmtId="0" fontId="1" fillId="0" borderId="1" xfId="733" applyFont="1" applyFill="1" applyBorder="1" applyAlignment="1">
      <alignment horizontal="left" vertical="center" indent="2"/>
    </xf>
    <xf numFmtId="195" fontId="6" fillId="0" borderId="1" xfId="949" applyNumberFormat="1" applyFont="1" applyFill="1" applyBorder="1" applyAlignment="1" applyProtection="1">
      <alignment horizontal="right" vertical="center" wrapText="1"/>
    </xf>
    <xf numFmtId="195" fontId="5" fillId="0" borderId="1" xfId="949" applyNumberFormat="1" applyFont="1" applyFill="1" applyBorder="1" applyAlignment="1" applyProtection="1">
      <alignment horizontal="right" vertical="center" wrapText="1"/>
    </xf>
    <xf numFmtId="0" fontId="0" fillId="0" borderId="0" xfId="0" applyAlignment="1">
      <alignment vertical="center"/>
    </xf>
    <xf numFmtId="0" fontId="5" fillId="0" borderId="0" xfId="453" applyFont="1" applyFill="1"/>
    <xf numFmtId="0" fontId="0" fillId="0" borderId="0" xfId="0" applyFill="1" applyAlignment="1"/>
    <xf numFmtId="195" fontId="0" fillId="0" borderId="0" xfId="0" applyNumberFormat="1" applyFill="1" applyAlignment="1">
      <alignment horizontal="center"/>
    </xf>
    <xf numFmtId="0" fontId="0" fillId="0" borderId="0" xfId="0" applyAlignment="1"/>
    <xf numFmtId="0" fontId="2" fillId="0" borderId="0" xfId="1066" applyFont="1" applyFill="1" applyAlignment="1">
      <alignment vertical="center"/>
    </xf>
    <xf numFmtId="194" fontId="1" fillId="0" borderId="0" xfId="1066" applyNumberFormat="1" applyFont="1" applyFill="1" applyAlignment="1">
      <alignment vertical="center"/>
    </xf>
    <xf numFmtId="0" fontId="1" fillId="0" borderId="0" xfId="1066" applyFont="1" applyFill="1" applyAlignment="1">
      <alignment vertical="center"/>
    </xf>
    <xf numFmtId="0" fontId="34" fillId="0" borderId="0" xfId="355" applyFont="1" applyFill="1" applyAlignment="1">
      <alignment vertical="center"/>
    </xf>
    <xf numFmtId="195" fontId="11" fillId="0" borderId="0" xfId="355" applyNumberFormat="1" applyFont="1" applyFill="1" applyAlignment="1">
      <alignment horizontal="center" vertical="center"/>
    </xf>
    <xf numFmtId="0" fontId="11" fillId="0" borderId="0" xfId="355" applyFont="1" applyFill="1" applyAlignment="1">
      <alignment vertical="center"/>
    </xf>
    <xf numFmtId="191" fontId="1" fillId="0" borderId="0" xfId="949" applyNumberFormat="1" applyFont="1" applyFill="1" applyAlignment="1">
      <alignment horizontal="right" wrapText="1"/>
    </xf>
    <xf numFmtId="0" fontId="1" fillId="0" borderId="2" xfId="407" applyFont="1" applyFill="1" applyBorder="1" applyAlignment="1">
      <alignment horizontal="justify" vertical="center" wrapText="1"/>
    </xf>
    <xf numFmtId="0" fontId="1" fillId="0" borderId="0" xfId="407" applyFont="1" applyFill="1" applyBorder="1" applyAlignment="1">
      <alignment vertical="center" wrapText="1"/>
    </xf>
    <xf numFmtId="191" fontId="25" fillId="0" borderId="0" xfId="949" applyNumberFormat="1" applyFont="1" applyAlignment="1">
      <alignment vertical="center"/>
    </xf>
    <xf numFmtId="0" fontId="7" fillId="0" borderId="0" xfId="0" applyFont="1" applyFill="1" applyAlignment="1">
      <alignment horizontal="left" vertical="center"/>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6" fillId="0" borderId="0" xfId="0" applyFont="1" applyFill="1" applyAlignment="1">
      <alignment vertical="center" wrapText="1"/>
    </xf>
    <xf numFmtId="0" fontId="37" fillId="0" borderId="0" xfId="0" applyFont="1" applyFill="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195" fontId="11" fillId="0" borderId="1" xfId="0" applyNumberFormat="1" applyFont="1" applyFill="1" applyBorder="1" applyAlignment="1">
      <alignment horizontal="right" vertical="center" wrapText="1"/>
    </xf>
    <xf numFmtId="0" fontId="5" fillId="0" borderId="1" xfId="0" applyFont="1" applyFill="1" applyBorder="1" applyAlignment="1">
      <alignment horizontal="left" vertical="center" wrapText="1" indent="2"/>
    </xf>
    <xf numFmtId="0" fontId="5" fillId="3"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5" fillId="3" borderId="1" xfId="0" applyNumberFormat="1" applyFont="1" applyFill="1" applyBorder="1" applyAlignment="1">
      <alignment horizontal="left" vertical="center" wrapText="1"/>
    </xf>
    <xf numFmtId="0" fontId="38" fillId="3"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6" fillId="0" borderId="2" xfId="0" applyFont="1" applyFill="1" applyBorder="1" applyAlignment="1">
      <alignment horizontal="left" vertical="center" wrapText="1"/>
    </xf>
    <xf numFmtId="0" fontId="6" fillId="0" borderId="0" xfId="0" applyFont="1" applyFill="1" applyAlignment="1">
      <alignment horizontal="right" vertical="center" wrapText="1"/>
    </xf>
    <xf numFmtId="195" fontId="5" fillId="0" borderId="1" xfId="0" applyNumberFormat="1" applyFont="1" applyFill="1" applyBorder="1" applyAlignment="1">
      <alignment horizontal="right" vertical="center" wrapText="1"/>
    </xf>
    <xf numFmtId="195" fontId="6" fillId="0" borderId="0" xfId="0" applyNumberFormat="1" applyFont="1" applyFill="1" applyAlignment="1">
      <alignment horizontal="left"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left" vertical="center" wrapText="1"/>
    </xf>
    <xf numFmtId="0" fontId="27" fillId="0" borderId="0" xfId="949" applyFont="1" applyFill="1" applyAlignment="1">
      <alignment horizontal="center" vertical="center" wrapText="1"/>
    </xf>
    <xf numFmtId="0" fontId="27" fillId="0" borderId="0" xfId="949" applyFont="1" applyFill="1"/>
    <xf numFmtId="0" fontId="1" fillId="0" borderId="0" xfId="949" applyFont="1" applyFill="1" applyBorder="1"/>
    <xf numFmtId="0" fontId="27" fillId="0" borderId="0" xfId="949" applyFont="1" applyFill="1" applyBorder="1" applyAlignment="1">
      <alignment horizontal="center"/>
    </xf>
    <xf numFmtId="0" fontId="1" fillId="0" borderId="0" xfId="949" applyFont="1" applyFill="1"/>
    <xf numFmtId="0" fontId="1" fillId="0" borderId="0" xfId="949" applyFont="1" applyFill="1" applyAlignment="1">
      <alignment horizontal="center"/>
    </xf>
    <xf numFmtId="0" fontId="27" fillId="0" borderId="0" xfId="949" applyFont="1" applyFill="1" applyBorder="1" applyAlignment="1">
      <alignment horizontal="center" vertical="center" wrapText="1"/>
    </xf>
    <xf numFmtId="0" fontId="39" fillId="0" borderId="0" xfId="949" applyFont="1" applyFill="1" applyBorder="1" applyAlignment="1">
      <alignment horizontal="center" vertical="center" wrapText="1"/>
    </xf>
    <xf numFmtId="0" fontId="2" fillId="0" borderId="0" xfId="949" applyFont="1" applyFill="1" applyBorder="1" applyAlignment="1">
      <alignment horizontal="left" vertical="center" wrapText="1"/>
    </xf>
    <xf numFmtId="0" fontId="25" fillId="0" borderId="0" xfId="949" applyFont="1" applyFill="1" applyBorder="1" applyAlignment="1">
      <alignment horizontal="left" vertical="center" wrapText="1"/>
    </xf>
    <xf numFmtId="0" fontId="24" fillId="0" borderId="0" xfId="949" applyFont="1" applyFill="1" applyBorder="1" applyAlignment="1">
      <alignment horizontal="center" vertical="center"/>
    </xf>
    <xf numFmtId="0" fontId="27" fillId="0" borderId="10" xfId="949" applyFont="1" applyFill="1" applyBorder="1" applyAlignment="1">
      <alignment horizontal="center" vertical="center" wrapText="1"/>
    </xf>
    <xf numFmtId="0" fontId="27" fillId="0" borderId="0" xfId="949" applyFont="1" applyFill="1" applyBorder="1"/>
    <xf numFmtId="0" fontId="25" fillId="0" borderId="0" xfId="949" applyFont="1" applyFill="1" applyBorder="1" applyAlignment="1">
      <alignment horizontal="center" vertical="center" wrapText="1"/>
    </xf>
    <xf numFmtId="0" fontId="25" fillId="0" borderId="1" xfId="9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25" fillId="3" borderId="1" xfId="949" applyFont="1" applyFill="1" applyBorder="1" applyAlignment="1">
      <alignment horizontal="center" vertical="center" wrapText="1"/>
    </xf>
    <xf numFmtId="0" fontId="25" fillId="3" borderId="1" xfId="949" applyFont="1" applyFill="1" applyBorder="1" applyAlignment="1">
      <alignment horizontal="left" vertical="center" wrapText="1"/>
    </xf>
    <xf numFmtId="0" fontId="1" fillId="3" borderId="1" xfId="949" applyFont="1" applyFill="1" applyBorder="1" applyAlignment="1">
      <alignment horizontal="left" vertical="center" wrapText="1"/>
    </xf>
    <xf numFmtId="0" fontId="1" fillId="3" borderId="1" xfId="949" applyFont="1" applyFill="1" applyBorder="1" applyAlignment="1">
      <alignment vertical="center" wrapText="1"/>
    </xf>
    <xf numFmtId="0" fontId="25" fillId="3" borderId="1" xfId="949" applyFont="1" applyFill="1" applyBorder="1" applyAlignment="1">
      <alignment vertical="center" wrapText="1"/>
    </xf>
    <xf numFmtId="0" fontId="1" fillId="0" borderId="0" xfId="949" applyFont="1" applyFill="1" applyAlignment="1">
      <alignment vertical="center"/>
    </xf>
    <xf numFmtId="0" fontId="25" fillId="3" borderId="1" xfId="949" applyFont="1" applyFill="1" applyBorder="1" applyAlignment="1">
      <alignment horizontal="right" vertical="center" wrapText="1"/>
    </xf>
    <xf numFmtId="0" fontId="27" fillId="0" borderId="1" xfId="949" applyFont="1" applyFill="1" applyBorder="1"/>
    <xf numFmtId="0" fontId="1" fillId="0" borderId="0" xfId="856" applyFill="1" applyAlignment="1">
      <alignment horizontal="left"/>
    </xf>
    <xf numFmtId="0" fontId="1" fillId="0" borderId="0" xfId="856" applyFill="1" applyAlignment="1"/>
    <xf numFmtId="0" fontId="1" fillId="0" borderId="0" xfId="856" applyAlignment="1"/>
    <xf numFmtId="0" fontId="40" fillId="0" borderId="0" xfId="949" applyFont="1" applyFill="1" applyAlignment="1">
      <alignment horizontal="center" vertical="center"/>
    </xf>
    <xf numFmtId="0" fontId="1" fillId="0" borderId="0" xfId="949" applyFill="1" applyAlignment="1">
      <alignment horizontal="left" vertical="center" indent="1"/>
    </xf>
    <xf numFmtId="0" fontId="1" fillId="0" borderId="0" xfId="949" applyFill="1" applyAlignment="1">
      <alignment horizontal="right"/>
    </xf>
    <xf numFmtId="178" fontId="25" fillId="0" borderId="3" xfId="949" applyNumberFormat="1" applyFont="1" applyFill="1" applyBorder="1" applyAlignment="1">
      <alignment horizontal="center" vertical="center"/>
    </xf>
    <xf numFmtId="0" fontId="25" fillId="0" borderId="3" xfId="949" applyFont="1" applyFill="1" applyBorder="1" applyAlignment="1">
      <alignment horizontal="center" vertical="center" wrapText="1"/>
    </xf>
    <xf numFmtId="49" fontId="25" fillId="0" borderId="1" xfId="949" applyNumberFormat="1" applyFont="1" applyFill="1" applyBorder="1" applyAlignment="1" applyProtection="1">
      <alignment horizontal="center" vertical="center"/>
    </xf>
    <xf numFmtId="183" fontId="25" fillId="0" borderId="1" xfId="949" applyNumberFormat="1" applyFont="1" applyFill="1" applyBorder="1" applyAlignment="1" applyProtection="1">
      <alignment vertical="center"/>
    </xf>
    <xf numFmtId="49" fontId="25" fillId="0" borderId="1" xfId="949" applyNumberFormat="1" applyFont="1" applyFill="1" applyBorder="1" applyAlignment="1" applyProtection="1">
      <alignment vertical="center"/>
    </xf>
    <xf numFmtId="4" fontId="41" fillId="0" borderId="0" xfId="1037" applyNumberFormat="1" applyFont="1" applyFill="1" applyBorder="1" applyAlignment="1" applyProtection="1">
      <alignment vertical="center" wrapText="1"/>
    </xf>
    <xf numFmtId="49" fontId="1" fillId="0" borderId="1" xfId="949" applyNumberFormat="1" applyFont="1" applyFill="1" applyBorder="1" applyAlignment="1" applyProtection="1">
      <alignment vertical="center"/>
    </xf>
    <xf numFmtId="183" fontId="1" fillId="0" borderId="1" xfId="949" applyNumberFormat="1" applyFont="1" applyFill="1" applyBorder="1" applyAlignment="1" applyProtection="1">
      <alignment vertical="center"/>
    </xf>
    <xf numFmtId="3" fontId="41" fillId="0" borderId="0" xfId="1037" applyNumberFormat="1" applyFont="1" applyFill="1" applyBorder="1" applyAlignment="1" applyProtection="1">
      <alignment vertical="center" wrapText="1"/>
    </xf>
    <xf numFmtId="0" fontId="0" fillId="0" borderId="0" xfId="0" applyFill="1">
      <alignment vertical="center"/>
    </xf>
    <xf numFmtId="0" fontId="25" fillId="0" borderId="0" xfId="856" applyFont="1" applyFill="1" applyAlignment="1"/>
    <xf numFmtId="0" fontId="0" fillId="0" borderId="0" xfId="0" applyAlignment="1">
      <alignment horizontal="center" vertical="center"/>
    </xf>
    <xf numFmtId="0" fontId="42" fillId="0" borderId="0" xfId="0" applyFont="1">
      <alignment vertical="center"/>
    </xf>
    <xf numFmtId="0" fontId="40" fillId="0" borderId="0" xfId="354" applyFont="1" applyFill="1" applyAlignment="1">
      <alignment horizontal="center" vertical="center"/>
    </xf>
    <xf numFmtId="0" fontId="40" fillId="0" borderId="0" xfId="354" applyFont="1" applyAlignment="1">
      <alignment horizontal="center" vertical="center"/>
    </xf>
    <xf numFmtId="0" fontId="14" fillId="0" borderId="0" xfId="0" applyFont="1" applyAlignment="1">
      <alignment horizontal="right"/>
    </xf>
    <xf numFmtId="0" fontId="1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14" fillId="0" borderId="0" xfId="0" applyFont="1" applyFill="1" applyBorder="1" applyAlignment="1">
      <alignment horizontal="left" vertical="center"/>
    </xf>
    <xf numFmtId="0" fontId="1" fillId="0" borderId="0" xfId="354" applyAlignment="1">
      <alignment vertical="center"/>
    </xf>
    <xf numFmtId="0" fontId="2" fillId="0" borderId="0" xfId="354" applyFont="1" applyAlignment="1">
      <alignment vertical="center"/>
    </xf>
    <xf numFmtId="0" fontId="40" fillId="0" borderId="0" xfId="354" applyFont="1" applyAlignment="1">
      <alignment horizontal="center" vertical="center" wrapText="1"/>
    </xf>
    <xf numFmtId="0" fontId="1" fillId="0" borderId="0" xfId="354" applyAlignment="1">
      <alignment horizontal="right" vertical="center"/>
    </xf>
    <xf numFmtId="0" fontId="25" fillId="0" borderId="1" xfId="942" applyFont="1" applyFill="1" applyBorder="1" applyAlignment="1">
      <alignment horizontal="center" vertical="center" wrapText="1"/>
    </xf>
    <xf numFmtId="178" fontId="25" fillId="0" borderId="1" xfId="942" applyNumberFormat="1" applyFont="1" applyFill="1" applyBorder="1" applyAlignment="1">
      <alignment horizontal="center" vertical="center" wrapText="1"/>
    </xf>
    <xf numFmtId="195" fontId="25" fillId="0" borderId="1" xfId="942" applyNumberFormat="1" applyFont="1" applyFill="1" applyBorder="1" applyAlignment="1">
      <alignment horizontal="right" vertical="center" wrapText="1"/>
    </xf>
    <xf numFmtId="0" fontId="25" fillId="0" borderId="1" xfId="0" applyFont="1" applyFill="1" applyBorder="1" applyAlignment="1" applyProtection="1">
      <alignment horizontal="left" vertical="center" wrapText="1"/>
      <protection locked="0"/>
    </xf>
    <xf numFmtId="1" fontId="25" fillId="0" borderId="1" xfId="0" applyNumberFormat="1" applyFont="1" applyFill="1" applyBorder="1" applyAlignment="1" applyProtection="1">
      <alignment horizontal="right" vertical="center"/>
      <protection locked="0"/>
    </xf>
    <xf numFmtId="49" fontId="0" fillId="0" borderId="1" xfId="0" applyNumberFormat="1" applyFont="1" applyFill="1" applyBorder="1" applyAlignment="1">
      <alignment horizontal="left" vertical="center" wrapText="1" indent="2"/>
    </xf>
    <xf numFmtId="0" fontId="0" fillId="0" borderId="1" xfId="0" applyFont="1" applyFill="1" applyBorder="1" applyAlignment="1" applyProtection="1">
      <alignment vertical="center" wrapText="1"/>
      <protection locked="0"/>
    </xf>
    <xf numFmtId="49" fontId="0" fillId="0" borderId="1" xfId="0" applyNumberFormat="1" applyFill="1" applyBorder="1" applyAlignment="1">
      <alignment vertical="center" wrapText="1"/>
    </xf>
    <xf numFmtId="195" fontId="25" fillId="0" borderId="1" xfId="144" applyNumberFormat="1" applyFont="1" applyFill="1" applyBorder="1" applyAlignment="1" applyProtection="1">
      <alignment vertical="center" wrapText="1"/>
      <protection locked="0"/>
    </xf>
    <xf numFmtId="195" fontId="25" fillId="0" borderId="1" xfId="144" applyNumberFormat="1" applyFont="1" applyFill="1" applyBorder="1" applyAlignment="1" applyProtection="1">
      <alignment vertical="center" wrapText="1"/>
    </xf>
    <xf numFmtId="49" fontId="25" fillId="0" borderId="1" xfId="0" applyNumberFormat="1" applyFont="1" applyFill="1" applyBorder="1" applyAlignment="1">
      <alignment horizontal="left" vertical="center" wrapText="1" indent="2"/>
    </xf>
    <xf numFmtId="49" fontId="0" fillId="0" borderId="1" xfId="0" applyNumberFormat="1" applyFill="1" applyBorder="1" applyAlignment="1">
      <alignment horizontal="left" vertical="center" wrapText="1" indent="2"/>
    </xf>
    <xf numFmtId="195" fontId="0" fillId="0" borderId="1" xfId="0" applyNumberFormat="1" applyFont="1" applyFill="1" applyBorder="1" applyAlignment="1">
      <alignment vertical="center" wrapText="1"/>
    </xf>
    <xf numFmtId="49" fontId="0" fillId="0" borderId="1" xfId="0" applyNumberFormat="1" applyFill="1" applyBorder="1" applyAlignment="1">
      <alignment horizontal="left" vertical="center" wrapText="1" indent="4"/>
    </xf>
    <xf numFmtId="0" fontId="0" fillId="0" borderId="1" xfId="0" applyFont="1" applyFill="1" applyBorder="1" applyAlignment="1">
      <alignment vertical="center"/>
    </xf>
    <xf numFmtId="49" fontId="0" fillId="0" borderId="1" xfId="0" applyNumberFormat="1" applyFont="1" applyFill="1" applyBorder="1" applyAlignment="1">
      <alignment horizontal="left" vertical="center" wrapText="1" indent="4"/>
    </xf>
    <xf numFmtId="0" fontId="25" fillId="0" borderId="1" xfId="0" applyFont="1" applyFill="1" applyBorder="1" applyAlignment="1">
      <alignment horizontal="left" vertical="center" wrapText="1"/>
    </xf>
    <xf numFmtId="49" fontId="0" fillId="0" borderId="1" xfId="0" applyNumberFormat="1" applyFill="1" applyBorder="1" applyAlignment="1">
      <alignment horizontal="left" vertical="center" wrapText="1"/>
    </xf>
    <xf numFmtId="0" fontId="1" fillId="0" borderId="0" xfId="354" applyFont="1" applyAlignment="1">
      <alignment vertical="center"/>
    </xf>
    <xf numFmtId="0" fontId="1" fillId="0" borderId="0" xfId="949" applyFont="1" applyAlignment="1">
      <alignment vertical="center"/>
    </xf>
    <xf numFmtId="0" fontId="1" fillId="2" borderId="0" xfId="949" applyFont="1" applyFill="1"/>
    <xf numFmtId="0" fontId="1" fillId="0" borderId="0" xfId="949" applyFont="1" applyFill="1" applyAlignment="1">
      <alignment horizontal="right" vertical="center"/>
    </xf>
    <xf numFmtId="0" fontId="1" fillId="0" borderId="0" xfId="949" applyFont="1"/>
    <xf numFmtId="0" fontId="43" fillId="0" borderId="0" xfId="949" applyFont="1" applyFill="1" applyAlignment="1">
      <alignment horizontal="center" vertical="center" wrapText="1"/>
    </xf>
    <xf numFmtId="187" fontId="1" fillId="0" borderId="0" xfId="949" applyNumberFormat="1" applyFont="1" applyFill="1" applyAlignment="1">
      <alignment horizontal="right"/>
    </xf>
    <xf numFmtId="0" fontId="25" fillId="0" borderId="1" xfId="949" applyFont="1" applyFill="1" applyBorder="1" applyAlignment="1">
      <alignment horizontal="center" vertical="center"/>
    </xf>
    <xf numFmtId="0" fontId="25" fillId="0" borderId="1" xfId="949" applyFont="1" applyFill="1" applyBorder="1" applyAlignment="1">
      <alignment horizontal="left" vertical="center"/>
    </xf>
    <xf numFmtId="0" fontId="25" fillId="0" borderId="1" xfId="949" applyFont="1" applyFill="1" applyBorder="1" applyAlignment="1">
      <alignment horizontal="right" vertical="center"/>
    </xf>
    <xf numFmtId="49" fontId="25" fillId="0" borderId="1" xfId="275" applyNumberFormat="1" applyFont="1" applyFill="1" applyBorder="1" applyAlignment="1">
      <alignment horizontal="left" vertical="center"/>
    </xf>
    <xf numFmtId="49" fontId="9" fillId="0" borderId="11" xfId="0" applyNumberFormat="1" applyFont="1" applyFill="1" applyBorder="1" applyAlignment="1">
      <alignment horizontal="left" vertical="center" wrapText="1" shrinkToFit="1"/>
    </xf>
    <xf numFmtId="0" fontId="1" fillId="0" borderId="1" xfId="949" applyFont="1" applyFill="1" applyBorder="1" applyAlignment="1">
      <alignment horizontal="right" vertical="center"/>
    </xf>
    <xf numFmtId="49" fontId="9" fillId="0" borderId="12" xfId="0" applyNumberFormat="1" applyFont="1" applyFill="1" applyBorder="1" applyAlignment="1">
      <alignment horizontal="left" vertical="center" wrapText="1" shrinkToFit="1"/>
    </xf>
    <xf numFmtId="0" fontId="1" fillId="0" borderId="3" xfId="949" applyFont="1" applyFill="1" applyBorder="1" applyAlignment="1">
      <alignment horizontal="right" vertical="center"/>
    </xf>
    <xf numFmtId="49" fontId="1" fillId="0" borderId="1" xfId="275" applyNumberFormat="1" applyFont="1" applyFill="1" applyBorder="1" applyAlignment="1">
      <alignment horizontal="left" vertical="center"/>
    </xf>
    <xf numFmtId="49" fontId="9" fillId="0" borderId="1" xfId="0" applyNumberFormat="1" applyFont="1" applyFill="1" applyBorder="1" applyAlignment="1">
      <alignment horizontal="left" vertical="center" wrapText="1" shrinkToFit="1"/>
    </xf>
    <xf numFmtId="0" fontId="1" fillId="0" borderId="0" xfId="221" applyFill="1"/>
    <xf numFmtId="0" fontId="1" fillId="0" borderId="0" xfId="221" applyAlignment="1">
      <alignment horizontal="center" vertical="center"/>
    </xf>
    <xf numFmtId="0" fontId="0" fillId="0" borderId="0" xfId="221" applyFont="1" applyFill="1"/>
    <xf numFmtId="0" fontId="1" fillId="0" borderId="0" xfId="221"/>
    <xf numFmtId="0" fontId="2" fillId="0" borderId="0" xfId="221" applyFont="1" applyFill="1" applyAlignment="1">
      <alignment horizontal="left" vertical="center"/>
    </xf>
    <xf numFmtId="0" fontId="4" fillId="0" borderId="0" xfId="221" applyFont="1" applyFill="1" applyAlignment="1">
      <alignment horizontal="left" vertical="center"/>
    </xf>
    <xf numFmtId="0" fontId="24" fillId="0" borderId="0" xfId="221" applyNumberFormat="1" applyFont="1" applyFill="1" applyAlignment="1" applyProtection="1">
      <alignment horizontal="center" vertical="center"/>
    </xf>
    <xf numFmtId="0" fontId="0" fillId="0" borderId="0" xfId="221" applyFont="1" applyFill="1" applyAlignment="1">
      <alignment horizontal="right" vertical="center"/>
    </xf>
    <xf numFmtId="0" fontId="11" fillId="0" borderId="3" xfId="221" applyNumberFormat="1" applyFont="1" applyFill="1" applyBorder="1" applyAlignment="1" applyProtection="1">
      <alignment horizontal="center" vertical="center"/>
    </xf>
    <xf numFmtId="0" fontId="11" fillId="0" borderId="2" xfId="221" applyNumberFormat="1" applyFont="1" applyFill="1" applyBorder="1" applyAlignment="1" applyProtection="1">
      <alignment horizontal="center" vertical="center"/>
    </xf>
    <xf numFmtId="0" fontId="11" fillId="0" borderId="13" xfId="221" applyNumberFormat="1" applyFont="1" applyFill="1" applyBorder="1" applyAlignment="1" applyProtection="1">
      <alignment horizontal="center" vertical="center"/>
    </xf>
    <xf numFmtId="0" fontId="11" fillId="0" borderId="1" xfId="223" applyNumberFormat="1" applyFont="1" applyFill="1" applyBorder="1" applyAlignment="1" applyProtection="1">
      <alignment horizontal="left" vertical="center"/>
    </xf>
    <xf numFmtId="1" fontId="11" fillId="0" borderId="1" xfId="223" applyNumberFormat="1" applyFont="1" applyFill="1" applyBorder="1" applyAlignment="1" applyProtection="1">
      <alignment horizontal="right" vertical="center"/>
    </xf>
    <xf numFmtId="0" fontId="5" fillId="0" borderId="1" xfId="223" applyNumberFormat="1" applyFont="1" applyFill="1" applyBorder="1" applyAlignment="1" applyProtection="1">
      <alignment horizontal="left" vertical="center" indent="1"/>
    </xf>
    <xf numFmtId="0" fontId="5" fillId="0" borderId="1" xfId="221" applyNumberFormat="1" applyFont="1" applyFill="1" applyBorder="1" applyAlignment="1" applyProtection="1">
      <alignment horizontal="left" vertical="center"/>
    </xf>
    <xf numFmtId="176" fontId="5" fillId="0" borderId="1" xfId="1008" applyNumberFormat="1" applyFont="1" applyFill="1" applyBorder="1" applyAlignment="1">
      <alignment horizontal="right" vertical="center" wrapText="1"/>
    </xf>
    <xf numFmtId="0" fontId="5" fillId="0" borderId="1" xfId="223" applyNumberFormat="1" applyFont="1" applyFill="1" applyBorder="1" applyAlignment="1" applyProtection="1">
      <alignment horizontal="left" vertical="center" indent="2"/>
    </xf>
    <xf numFmtId="0" fontId="5" fillId="0" borderId="1" xfId="0" applyNumberFormat="1" applyFont="1" applyFill="1" applyBorder="1" applyAlignment="1" applyProtection="1">
      <alignment horizontal="left" vertical="center" indent="1"/>
    </xf>
    <xf numFmtId="176" fontId="11" fillId="0" borderId="1" xfId="407" applyNumberFormat="1" applyFont="1" applyFill="1" applyBorder="1" applyAlignment="1">
      <alignment horizontal="right" vertical="center" wrapText="1"/>
    </xf>
    <xf numFmtId="176" fontId="5" fillId="0" borderId="1" xfId="407" applyNumberFormat="1" applyFont="1" applyFill="1" applyBorder="1" applyAlignment="1">
      <alignment horizontal="right" vertical="center" wrapText="1"/>
    </xf>
    <xf numFmtId="0" fontId="5" fillId="0" borderId="1" xfId="0" applyNumberFormat="1" applyFont="1" applyFill="1" applyBorder="1" applyAlignment="1" applyProtection="1">
      <alignment horizontal="left" vertical="center" indent="2"/>
    </xf>
    <xf numFmtId="176" fontId="5" fillId="0" borderId="1" xfId="1066" applyNumberFormat="1" applyFont="1" applyFill="1" applyBorder="1" applyAlignment="1">
      <alignment horizontal="right" vertical="center" wrapText="1"/>
    </xf>
    <xf numFmtId="194" fontId="11" fillId="0" borderId="1" xfId="200" applyNumberFormat="1" applyFont="1" applyFill="1" applyBorder="1" applyAlignment="1" applyProtection="1">
      <alignment vertical="center"/>
    </xf>
    <xf numFmtId="0" fontId="11" fillId="0" borderId="1" xfId="221" applyFont="1" applyFill="1" applyBorder="1"/>
    <xf numFmtId="0" fontId="5" fillId="0" borderId="1" xfId="221" applyFont="1" applyFill="1" applyBorder="1"/>
    <xf numFmtId="0" fontId="0" fillId="0" borderId="1" xfId="221" applyFont="1" applyFill="1" applyBorder="1"/>
    <xf numFmtId="1" fontId="11" fillId="0" borderId="0" xfId="223" applyNumberFormat="1" applyFont="1" applyFill="1" applyBorder="1" applyAlignment="1" applyProtection="1">
      <alignment horizontal="right" vertical="center"/>
    </xf>
    <xf numFmtId="1" fontId="1" fillId="0" borderId="0" xfId="221" applyNumberFormat="1" applyFill="1"/>
    <xf numFmtId="0" fontId="14" fillId="0" borderId="0" xfId="0" applyFont="1">
      <alignment vertical="center"/>
    </xf>
    <xf numFmtId="0" fontId="14" fillId="2" borderId="0" xfId="0" applyFont="1" applyFill="1">
      <alignment vertical="center"/>
    </xf>
    <xf numFmtId="0" fontId="14" fillId="0" borderId="0" xfId="0" applyFont="1" applyAlignment="1"/>
    <xf numFmtId="0" fontId="14" fillId="0" borderId="0" xfId="0" applyFont="1" applyFill="1">
      <alignment vertical="center"/>
    </xf>
    <xf numFmtId="189" fontId="0" fillId="2" borderId="0" xfId="0" applyNumberFormat="1" applyFill="1">
      <alignment vertical="center"/>
    </xf>
    <xf numFmtId="0" fontId="0" fillId="0" borderId="0" xfId="0" applyFill="1" applyAlignment="1">
      <alignment horizontal="right" vertical="center"/>
    </xf>
    <xf numFmtId="189" fontId="42" fillId="2" borderId="0" xfId="0" applyNumberFormat="1" applyFont="1" applyFill="1">
      <alignment vertical="center"/>
    </xf>
    <xf numFmtId="194" fontId="0" fillId="0" borderId="0" xfId="0" applyNumberFormat="1" applyFill="1" applyAlignment="1">
      <alignment horizontal="right" vertical="center"/>
    </xf>
    <xf numFmtId="0" fontId="40" fillId="2" borderId="0" xfId="0" applyFont="1" applyFill="1" applyAlignment="1">
      <alignment horizontal="center" vertical="center"/>
    </xf>
    <xf numFmtId="0" fontId="40" fillId="0" borderId="0" xfId="0" applyFont="1" applyFill="1" applyAlignment="1">
      <alignment horizontal="center" vertical="center"/>
    </xf>
    <xf numFmtId="189" fontId="40" fillId="2" borderId="0" xfId="0" applyNumberFormat="1" applyFont="1" applyFill="1" applyAlignment="1">
      <alignment horizontal="center" vertical="center"/>
    </xf>
    <xf numFmtId="194" fontId="40" fillId="0" borderId="0" xfId="0" applyNumberFormat="1" applyFont="1" applyFill="1" applyAlignment="1">
      <alignment horizontal="right" vertical="center"/>
    </xf>
    <xf numFmtId="189" fontId="44" fillId="2" borderId="0" xfId="0" applyNumberFormat="1" applyFont="1" applyFill="1" applyBorder="1">
      <alignment vertical="center"/>
    </xf>
    <xf numFmtId="194" fontId="44" fillId="0" borderId="0" xfId="0" applyNumberFormat="1" applyFont="1" applyFill="1" applyBorder="1" applyAlignment="1">
      <alignment horizontal="right" vertical="center"/>
    </xf>
    <xf numFmtId="189" fontId="45" fillId="2" borderId="1" xfId="0" applyNumberFormat="1" applyFont="1" applyFill="1" applyBorder="1" applyAlignment="1">
      <alignment horizontal="center" vertical="center"/>
    </xf>
    <xf numFmtId="194" fontId="45" fillId="0" borderId="3" xfId="0" applyNumberFormat="1" applyFont="1" applyFill="1" applyBorder="1" applyAlignment="1">
      <alignment horizontal="center" vertical="center"/>
    </xf>
    <xf numFmtId="194" fontId="45" fillId="0" borderId="5" xfId="0" applyNumberFormat="1" applyFont="1" applyFill="1" applyBorder="1" applyAlignment="1">
      <alignment horizontal="center" vertical="center"/>
    </xf>
    <xf numFmtId="189" fontId="21" fillId="2" borderId="1" xfId="0" applyNumberFormat="1" applyFont="1" applyFill="1" applyBorder="1" applyAlignment="1">
      <alignment horizontal="left" vertical="center" wrapText="1" shrinkToFit="1"/>
    </xf>
    <xf numFmtId="194" fontId="14" fillId="0" borderId="1" xfId="0" applyNumberFormat="1" applyFont="1" applyFill="1" applyBorder="1" applyAlignment="1">
      <alignment horizontal="right" vertical="center" wrapText="1" shrinkToFit="1"/>
    </xf>
    <xf numFmtId="194" fontId="21" fillId="0" borderId="1" xfId="0" applyNumberFormat="1" applyFont="1" applyFill="1" applyBorder="1" applyAlignment="1">
      <alignment horizontal="right" vertical="center" wrapText="1" shrinkToFit="1"/>
    </xf>
    <xf numFmtId="189" fontId="21" fillId="0" borderId="1" xfId="0" applyNumberFormat="1" applyFont="1" applyFill="1" applyBorder="1" applyAlignment="1">
      <alignment horizontal="left" vertical="center" wrapText="1" shrinkToFit="1"/>
    </xf>
    <xf numFmtId="189" fontId="46" fillId="2" borderId="1" xfId="0" applyNumberFormat="1" applyFont="1" applyFill="1" applyBorder="1" applyAlignment="1">
      <alignment horizontal="center" vertical="center" wrapText="1" shrinkToFit="1"/>
    </xf>
    <xf numFmtId="194" fontId="46" fillId="0" borderId="1" xfId="0" applyNumberFormat="1" applyFont="1" applyFill="1" applyBorder="1" applyAlignment="1">
      <alignment horizontal="right" vertical="center" wrapText="1" shrinkToFit="1"/>
    </xf>
    <xf numFmtId="0" fontId="25" fillId="0" borderId="0" xfId="949" applyFont="1" applyAlignment="1">
      <alignment vertical="center"/>
    </xf>
    <xf numFmtId="0" fontId="1" fillId="0" borderId="0" xfId="263" applyFont="1" applyAlignment="1"/>
    <xf numFmtId="0" fontId="24" fillId="0" borderId="0" xfId="949" applyFont="1" applyAlignment="1">
      <alignment horizontal="center"/>
    </xf>
    <xf numFmtId="0" fontId="1" fillId="0" borderId="0" xfId="949" applyFont="1" applyAlignment="1">
      <alignment horizontal="right" vertical="center"/>
    </xf>
    <xf numFmtId="0" fontId="25" fillId="0" borderId="3" xfId="949" applyFont="1" applyBorder="1" applyAlignment="1">
      <alignment horizontal="center" vertical="center"/>
    </xf>
    <xf numFmtId="0" fontId="25" fillId="0" borderId="1" xfId="949" applyFont="1" applyFill="1" applyBorder="1" applyAlignment="1">
      <alignment vertical="center"/>
    </xf>
    <xf numFmtId="195" fontId="25" fillId="0" borderId="1" xfId="949" applyNumberFormat="1" applyFont="1" applyFill="1" applyBorder="1" applyAlignment="1">
      <alignment horizontal="right" vertical="center" wrapText="1"/>
    </xf>
    <xf numFmtId="0" fontId="1" fillId="0" borderId="1" xfId="275" applyFont="1" applyFill="1" applyBorder="1" applyAlignment="1">
      <alignment vertical="center"/>
    </xf>
    <xf numFmtId="195" fontId="1" fillId="0" borderId="1" xfId="0" applyNumberFormat="1" applyFont="1" applyFill="1" applyBorder="1" applyAlignment="1">
      <alignment horizontal="right" vertical="center" wrapText="1"/>
    </xf>
    <xf numFmtId="0" fontId="25" fillId="0" borderId="4" xfId="949" applyFont="1" applyFill="1" applyBorder="1" applyAlignment="1">
      <alignment vertical="center"/>
    </xf>
    <xf numFmtId="49" fontId="1" fillId="0" borderId="4" xfId="275" applyNumberFormat="1" applyFont="1" applyFill="1" applyBorder="1" applyAlignment="1">
      <alignment horizontal="left" vertical="center"/>
    </xf>
    <xf numFmtId="0" fontId="1" fillId="0" borderId="4" xfId="949" applyFont="1" applyFill="1" applyBorder="1" applyAlignment="1">
      <alignment horizontal="left" vertical="center"/>
    </xf>
    <xf numFmtId="0" fontId="25" fillId="0" borderId="4" xfId="949" applyFont="1" applyFill="1" applyBorder="1" applyAlignment="1">
      <alignment horizontal="center" vertical="center"/>
    </xf>
    <xf numFmtId="0" fontId="25" fillId="0" borderId="0" xfId="949" applyFont="1" applyBorder="1" applyAlignment="1">
      <alignment vertical="center"/>
    </xf>
    <xf numFmtId="0" fontId="25" fillId="0" borderId="2" xfId="407" applyFont="1" applyFill="1" applyBorder="1" applyAlignment="1">
      <alignment horizontal="left"/>
    </xf>
    <xf numFmtId="0" fontId="25" fillId="0" borderId="0" xfId="407" applyFont="1" applyFill="1" applyBorder="1" applyAlignment="1">
      <alignment horizontal="left"/>
    </xf>
    <xf numFmtId="195" fontId="1" fillId="0" borderId="0" xfId="949" applyNumberFormat="1" applyFont="1"/>
    <xf numFmtId="0" fontId="25" fillId="0" borderId="0" xfId="154" applyFont="1" applyFill="1" applyAlignment="1">
      <alignment vertical="center"/>
    </xf>
    <xf numFmtId="0" fontId="0" fillId="0" borderId="0" xfId="453" applyFont="1" applyFill="1"/>
    <xf numFmtId="0" fontId="1" fillId="0" borderId="0" xfId="154" applyFont="1" applyFill="1"/>
    <xf numFmtId="0" fontId="1" fillId="0" borderId="0" xfId="154" applyFont="1" applyFill="1" applyAlignment="1">
      <alignment horizontal="center" vertical="center"/>
    </xf>
    <xf numFmtId="10" fontId="1" fillId="0" borderId="0" xfId="154" applyNumberFormat="1" applyFont="1" applyFill="1"/>
    <xf numFmtId="0" fontId="2" fillId="0" borderId="0" xfId="453" applyFont="1" applyFill="1" applyAlignment="1">
      <alignment horizontal="left" vertical="center"/>
    </xf>
    <xf numFmtId="0" fontId="47" fillId="0" borderId="0" xfId="453" applyFont="1" applyFill="1" applyAlignment="1">
      <alignment horizontal="left" vertical="center"/>
    </xf>
    <xf numFmtId="178" fontId="24" fillId="0" borderId="0" xfId="154" applyNumberFormat="1" applyFont="1" applyFill="1" applyBorder="1" applyAlignment="1">
      <alignment horizontal="center" vertical="center"/>
    </xf>
    <xf numFmtId="0" fontId="0" fillId="0" borderId="0" xfId="453" applyFont="1" applyFill="1" applyAlignment="1">
      <alignment horizontal="right" vertical="center"/>
    </xf>
    <xf numFmtId="0" fontId="0" fillId="0" borderId="10" xfId="453" applyNumberFormat="1" applyFont="1" applyFill="1" applyBorder="1" applyAlignment="1" applyProtection="1">
      <alignment horizontal="right" vertical="center"/>
    </xf>
    <xf numFmtId="0" fontId="34" fillId="0" borderId="0" xfId="154" applyFont="1" applyFill="1" applyAlignment="1"/>
    <xf numFmtId="179" fontId="1" fillId="0" borderId="0" xfId="0" applyNumberFormat="1" applyFont="1" applyFill="1" applyAlignment="1">
      <alignment horizontal="right" vertical="center" wrapText="1"/>
    </xf>
    <xf numFmtId="0" fontId="25" fillId="0" borderId="3" xfId="453" applyNumberFormat="1" applyFont="1" applyFill="1" applyBorder="1" applyAlignment="1" applyProtection="1">
      <alignment horizontal="center" vertical="center"/>
    </xf>
    <xf numFmtId="0" fontId="25" fillId="0" borderId="2" xfId="453" applyNumberFormat="1" applyFont="1" applyFill="1" applyBorder="1" applyAlignment="1" applyProtection="1">
      <alignment horizontal="center" vertical="center"/>
    </xf>
    <xf numFmtId="0" fontId="25" fillId="0" borderId="1" xfId="453"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left" vertical="center"/>
    </xf>
    <xf numFmtId="176" fontId="25" fillId="0" borderId="1" xfId="407" applyNumberFormat="1" applyFont="1" applyFill="1" applyBorder="1" applyAlignment="1">
      <alignment horizontal="right" vertical="center" wrapText="1"/>
    </xf>
    <xf numFmtId="194" fontId="25" fillId="0" borderId="1" xfId="0" applyNumberFormat="1" applyFont="1" applyFill="1" applyBorder="1" applyAlignment="1" applyProtection="1">
      <alignment horizontal="left" vertical="center"/>
    </xf>
    <xf numFmtId="0" fontId="1" fillId="0" borderId="1" xfId="0" applyNumberFormat="1" applyFont="1" applyFill="1" applyBorder="1" applyAlignment="1" applyProtection="1">
      <alignment horizontal="left" vertical="center" indent="1"/>
    </xf>
    <xf numFmtId="176" fontId="1" fillId="0" borderId="1" xfId="407" applyNumberFormat="1" applyFont="1" applyFill="1" applyBorder="1" applyAlignment="1">
      <alignment horizontal="right" vertical="center" wrapText="1"/>
    </xf>
    <xf numFmtId="0" fontId="1" fillId="0" borderId="1" xfId="617" applyNumberFormat="1" applyFont="1" applyFill="1" applyBorder="1" applyAlignment="1" applyProtection="1">
      <alignment horizontal="left" vertical="center"/>
    </xf>
    <xf numFmtId="176" fontId="1" fillId="0" borderId="1" xfId="1008" applyNumberFormat="1" applyFont="1" applyFill="1" applyBorder="1" applyAlignment="1">
      <alignment horizontal="right" vertical="center" wrapText="1"/>
    </xf>
    <xf numFmtId="0" fontId="1" fillId="0" borderId="1" xfId="0" applyNumberFormat="1" applyFont="1" applyFill="1" applyBorder="1" applyAlignment="1" applyProtection="1">
      <alignment horizontal="left" vertical="center" indent="2"/>
    </xf>
    <xf numFmtId="176" fontId="20" fillId="0" borderId="1" xfId="407" applyNumberFormat="1" applyFont="1" applyFill="1" applyBorder="1" applyAlignment="1">
      <alignment horizontal="right" vertical="center" wrapText="1"/>
    </xf>
    <xf numFmtId="194" fontId="25" fillId="0" borderId="1" xfId="200" applyNumberFormat="1" applyFont="1" applyFill="1" applyBorder="1" applyAlignment="1" applyProtection="1">
      <alignment vertical="center"/>
    </xf>
    <xf numFmtId="176" fontId="48" fillId="0" borderId="1" xfId="407" applyNumberFormat="1" applyFont="1" applyFill="1" applyBorder="1" applyAlignment="1">
      <alignment horizontal="right" vertical="center" wrapText="1"/>
    </xf>
    <xf numFmtId="1" fontId="25" fillId="0" borderId="1" xfId="223" applyNumberFormat="1" applyFont="1" applyFill="1" applyBorder="1" applyAlignment="1" applyProtection="1">
      <alignment horizontal="right" vertical="center"/>
    </xf>
    <xf numFmtId="1" fontId="1" fillId="0" borderId="1" xfId="223" applyNumberFormat="1" applyFont="1" applyFill="1" applyBorder="1" applyAlignment="1" applyProtection="1">
      <alignment horizontal="right" vertical="center"/>
    </xf>
    <xf numFmtId="0" fontId="25" fillId="0" borderId="1" xfId="0" applyFont="1" applyFill="1" applyBorder="1" applyAlignment="1">
      <alignment horizontal="center" vertical="center"/>
    </xf>
    <xf numFmtId="194" fontId="25" fillId="0" borderId="1" xfId="0" applyNumberFormat="1" applyFont="1" applyFill="1" applyBorder="1" applyAlignment="1">
      <alignment horizontal="center" vertical="center"/>
    </xf>
    <xf numFmtId="176" fontId="31" fillId="0" borderId="1" xfId="453" applyNumberFormat="1" applyFont="1" applyFill="1" applyBorder="1" applyAlignment="1">
      <alignment vertical="center"/>
    </xf>
    <xf numFmtId="176" fontId="0" fillId="0" borderId="0" xfId="453" applyNumberFormat="1" applyFont="1" applyFill="1"/>
    <xf numFmtId="10" fontId="1" fillId="0" borderId="0" xfId="154" applyNumberFormat="1" applyFont="1" applyFill="1" applyAlignment="1">
      <alignment vertical="center"/>
    </xf>
    <xf numFmtId="10" fontId="25" fillId="0" borderId="0" xfId="154" applyNumberFormat="1" applyFont="1" applyFill="1" applyAlignment="1">
      <alignment vertical="center"/>
    </xf>
    <xf numFmtId="0" fontId="40" fillId="0" borderId="0" xfId="0" applyFont="1" applyAlignment="1">
      <alignment horizontal="center" vertical="center"/>
    </xf>
    <xf numFmtId="0" fontId="0" fillId="0" borderId="0" xfId="0" applyBorder="1">
      <alignment vertical="center"/>
    </xf>
    <xf numFmtId="0" fontId="0" fillId="0" borderId="0" xfId="0" applyFill="1" applyBorder="1">
      <alignment vertical="center"/>
    </xf>
    <xf numFmtId="0" fontId="14" fillId="0" borderId="0" xfId="0" applyFont="1" applyBorder="1" applyAlignment="1">
      <alignment horizontal="right" vertical="center"/>
    </xf>
    <xf numFmtId="0" fontId="45" fillId="0" borderId="1" xfId="0" applyFont="1" applyBorder="1" applyAlignment="1">
      <alignment horizontal="center" vertical="center"/>
    </xf>
    <xf numFmtId="0" fontId="45" fillId="0" borderId="1" xfId="0" applyFont="1" applyFill="1" applyBorder="1" applyAlignment="1">
      <alignment horizontal="center" vertical="center" wrapText="1"/>
    </xf>
    <xf numFmtId="0" fontId="45" fillId="0" borderId="1" xfId="0" applyFont="1" applyBorder="1" applyAlignment="1">
      <alignment horizontal="center" vertical="center" wrapText="1"/>
    </xf>
    <xf numFmtId="0" fontId="1" fillId="0" borderId="1" xfId="354" applyFont="1" applyFill="1" applyBorder="1" applyAlignment="1" applyProtection="1">
      <alignment vertical="center"/>
      <protection locked="0"/>
    </xf>
    <xf numFmtId="0" fontId="25" fillId="0" borderId="1" xfId="187" applyNumberFormat="1" applyFont="1" applyBorder="1" applyAlignment="1">
      <alignment horizontal="right" vertical="center"/>
    </xf>
    <xf numFmtId="0" fontId="1" fillId="0" borderId="1" xfId="187" applyNumberFormat="1" applyFont="1" applyFill="1" applyBorder="1" applyAlignment="1">
      <alignment horizontal="right" vertical="center"/>
    </xf>
    <xf numFmtId="0" fontId="14" fillId="0" borderId="1" xfId="187" applyNumberFormat="1" applyFont="1" applyFill="1" applyBorder="1" applyAlignment="1">
      <alignment horizontal="right" vertical="center"/>
    </xf>
    <xf numFmtId="0" fontId="14" fillId="0" borderId="1" xfId="187" applyNumberFormat="1" applyFont="1" applyBorder="1" applyAlignment="1">
      <alignment horizontal="right" vertical="center"/>
    </xf>
    <xf numFmtId="0" fontId="25" fillId="0" borderId="1" xfId="187" applyNumberFormat="1" applyFont="1" applyFill="1" applyBorder="1" applyAlignment="1">
      <alignment horizontal="right" vertical="center"/>
    </xf>
    <xf numFmtId="195" fontId="1" fillId="0" borderId="1" xfId="354" applyNumberFormat="1" applyFont="1" applyFill="1" applyBorder="1" applyAlignment="1" applyProtection="1">
      <alignment vertical="center"/>
      <protection locked="0"/>
    </xf>
    <xf numFmtId="0" fontId="1" fillId="0" borderId="1" xfId="149" applyNumberFormat="1" applyFont="1" applyFill="1" applyBorder="1" applyAlignment="1" applyProtection="1">
      <alignment vertical="center"/>
    </xf>
    <xf numFmtId="0" fontId="14" fillId="0" borderId="1" xfId="149" applyNumberFormat="1" applyFont="1" applyFill="1" applyBorder="1" applyAlignment="1" applyProtection="1">
      <alignment vertical="center"/>
    </xf>
    <xf numFmtId="0" fontId="31" fillId="0" borderId="1" xfId="187" applyNumberFormat="1" applyFont="1" applyBorder="1" applyAlignment="1">
      <alignment horizontal="right" vertical="center"/>
    </xf>
    <xf numFmtId="0" fontId="45" fillId="0" borderId="1" xfId="0" applyFont="1" applyFill="1" applyBorder="1" applyAlignment="1">
      <alignment horizontal="center" vertical="center"/>
    </xf>
    <xf numFmtId="0" fontId="14" fillId="0" borderId="1" xfId="0" applyFont="1" applyBorder="1">
      <alignment vertical="center"/>
    </xf>
    <xf numFmtId="0" fontId="14" fillId="0" borderId="1" xfId="0" applyFont="1" applyFill="1" applyBorder="1">
      <alignment vertical="center"/>
    </xf>
    <xf numFmtId="0" fontId="14" fillId="0" borderId="0" xfId="0" applyFont="1" applyFill="1" applyBorder="1" applyAlignment="1">
      <alignment horizontal="right" vertical="center"/>
    </xf>
    <xf numFmtId="0" fontId="31" fillId="0" borderId="1" xfId="0" applyFont="1" applyFill="1" applyBorder="1" applyAlignment="1">
      <alignment horizontal="center" vertical="center"/>
    </xf>
    <xf numFmtId="0" fontId="25" fillId="0" borderId="1" xfId="0" applyFont="1" applyFill="1" applyBorder="1" applyAlignment="1">
      <alignment vertical="center"/>
    </xf>
    <xf numFmtId="195" fontId="18" fillId="0" borderId="1" xfId="0" applyNumberFormat="1" applyFont="1" applyFill="1" applyBorder="1" applyAlignment="1">
      <alignment horizontal="right" vertical="center" wrapText="1"/>
    </xf>
    <xf numFmtId="0" fontId="17" fillId="0" borderId="1" xfId="275" applyFont="1" applyFill="1" applyBorder="1" applyAlignment="1">
      <alignment vertical="center"/>
    </xf>
    <xf numFmtId="195" fontId="25" fillId="0" borderId="1" xfId="0" applyNumberFormat="1" applyFont="1" applyFill="1" applyBorder="1" applyAlignment="1">
      <alignment horizontal="right" vertical="center" wrapText="1"/>
    </xf>
    <xf numFmtId="0" fontId="1" fillId="0" borderId="1" xfId="0" applyFont="1" applyFill="1" applyBorder="1" applyAlignment="1">
      <alignment horizontal="left" vertical="center"/>
    </xf>
    <xf numFmtId="195" fontId="0" fillId="0" borderId="0" xfId="0" applyNumberFormat="1">
      <alignment vertical="center"/>
    </xf>
  </cellXfs>
  <cellStyles count="1098">
    <cellStyle name="常规" xfId="0" builtinId="0"/>
    <cellStyle name="注释 2_四川省2017年省对市（州）税收返还和转移支付分地区预算（草案）--社保处" xfId="1"/>
    <cellStyle name="注释 2 2 2" xfId="2"/>
    <cellStyle name="注释 2 2" xfId="3"/>
    <cellStyle name="样式 1_2017年省对市(州)税收返还和转移支付预算" xfId="4"/>
    <cellStyle name="样式 1" xfId="5"/>
    <cellStyle name="输入 2_四川省2017年省对市（州）税收返还和转移支付分地区预算（草案）--社保处" xfId="6"/>
    <cellStyle name="输入 2 2_2017年省对市(州)税收返还和转移支付预算" xfId="7"/>
    <cellStyle name="输出 2 2 3" xfId="8"/>
    <cellStyle name="输出 2 2 2" xfId="9"/>
    <cellStyle name="输出 2 2" xfId="10"/>
    <cellStyle name="适中 2_四川省2017年省对市（州）税收返还和转移支付分地区预算（草案）--社保处" xfId="11"/>
    <cellStyle name="适中 2 3" xfId="12"/>
    <cellStyle name="适中 2 2 3" xfId="13"/>
    <cellStyle name="适中 2 2" xfId="14"/>
    <cellStyle name="强调文字颜色 6 2_四川省2017年省对市（州）税收返还和转移支付分地区预算（草案）--社保处" xfId="15"/>
    <cellStyle name="强调文字颜色 6 2 3" xfId="16"/>
    <cellStyle name="强调文字颜色 6 2 2_2017年省对市(州)税收返还和转移支付预算" xfId="17"/>
    <cellStyle name="强调文字颜色 5 2 3" xfId="18"/>
    <cellStyle name="强调文字颜色 5 2 2_2017年省对市(州)税收返还和转移支付预算" xfId="19"/>
    <cellStyle name="强调文字颜色 5 2 2" xfId="20"/>
    <cellStyle name="强调文字颜色 5 2" xfId="21"/>
    <cellStyle name="强调文字颜色 4 2_四川省2017年省对市（州）税收返还和转移支付分地区预算（草案）--社保处" xfId="22"/>
    <cellStyle name="强调文字颜色 4 2 3" xfId="23"/>
    <cellStyle name="强调文字颜色 4 2 2 2" xfId="24"/>
    <cellStyle name="强调文字颜色 3 2 3" xfId="25"/>
    <cellStyle name="强调文字颜色 3 2 2 3" xfId="26"/>
    <cellStyle name="强调文字颜色 3 2 2 2" xfId="27"/>
    <cellStyle name="强调文字颜色 2 2 2_2017年省对市(州)税收返还和转移支付预算" xfId="28"/>
    <cellStyle name="强调文字颜色 2 2 2 3" xfId="29"/>
    <cellStyle name="强调文字颜色 1 2 2 3" xfId="30"/>
    <cellStyle name="强调文字颜色 1 2 2 2" xfId="31"/>
    <cellStyle name="千位分隔 4" xfId="32"/>
    <cellStyle name="千位分隔 2 4" xfId="33"/>
    <cellStyle name="千位分隔 2 3 3" xfId="34"/>
    <cellStyle name="千位分隔 2 3" xfId="35"/>
    <cellStyle name="千位分隔 2 2 2 2" xfId="36"/>
    <cellStyle name="千位分隔 2 2 2" xfId="37"/>
    <cellStyle name="千位分隔 2 2" xfId="38"/>
    <cellStyle name="千位分隔 2" xfId="39"/>
    <cellStyle name="千位_ 表八" xfId="40"/>
    <cellStyle name="千分位_97-917" xfId="41"/>
    <cellStyle name="千分位[0]_laroux" xfId="42"/>
    <cellStyle name="普通_97-917" xfId="43"/>
    <cellStyle name="链接单元格 2 3" xfId="44"/>
    <cellStyle name="链接单元格 2 2 2" xfId="45"/>
    <cellStyle name="链接单元格 2 2" xfId="46"/>
    <cellStyle name="链接单元格 2" xfId="47"/>
    <cellStyle name="警告文本 2 2 3" xfId="48"/>
    <cellStyle name="解释性文本 2 3" xfId="49"/>
    <cellStyle name="解释性文本 2 2_2017年省对市(州)税收返还和转移支付预算" xfId="50"/>
    <cellStyle name="解释性文本 2 2 2" xfId="51"/>
    <cellStyle name="检查单元格 2_四川省2017年省对市（州）税收返还和转移支付分地区预算（草案）--社保处" xfId="52"/>
    <cellStyle name="检查单元格 2 3" xfId="53"/>
    <cellStyle name="检查单元格 2 2_2017年省对市(州)税收返还和转移支付预算" xfId="54"/>
    <cellStyle name="检查单元格 2 2" xfId="55"/>
    <cellStyle name="检查单元格 2" xfId="56"/>
    <cellStyle name="计算 2 3" xfId="57"/>
    <cellStyle name="计算 2 2 2" xfId="58"/>
    <cellStyle name="计算 2 2" xfId="59"/>
    <cellStyle name="汇总 2 2_2017年省对市(州)税收返还和转移支付预算" xfId="60"/>
    <cellStyle name="汇总 2 2 3" xfId="61"/>
    <cellStyle name="汇总 2 2" xfId="62"/>
    <cellStyle name="好_债券贴息计算器_四川省2017年省对市（州）税收返还和转移支付分地区预算（草案）--社保处" xfId="63"/>
    <cellStyle name="好_债券贴息计算器" xfId="64"/>
    <cellStyle name="强调文字颜色 6 2 2 3" xfId="65"/>
    <cellStyle name="好_四川省2017年省对市（州）税收返还和转移支付分地区预算（草案）--债务金融处" xfId="66"/>
    <cellStyle name="好_省级文化发展专项资金" xfId="67"/>
    <cellStyle name="好_省级体育专项资金" xfId="68"/>
    <cellStyle name="好_少数民族文化事业发展专项资金" xfId="69"/>
    <cellStyle name="好_其他工程费用计费_四川省2017年省对市（州）税收返还和转移支付分地区预算（草案）--社保处" xfId="70"/>
    <cellStyle name="好_美术馆公共图书馆文化馆（站）免费开放专项资金" xfId="71"/>
    <cellStyle name="好_汇总_四川省2017年省对市（州）税收返还和转移支付分地区预算（草案）--社保处" xfId="72"/>
    <cellStyle name="好_汇总 4" xfId="73"/>
    <cellStyle name="好_汇总 3_四川省2017年省对市（州）税收返还和转移支付分地区预算（草案）--社保处" xfId="74"/>
    <cellStyle name="好_汇总 2 3" xfId="75"/>
    <cellStyle name="强调文字颜色 4 2 2_2017年省对市(州)税收返还和转移支付预算" xfId="76"/>
    <cellStyle name="好_汇总 2 2_四川省2017年省对市（州）税收返还和转移支付分地区预算（草案）--社保处" xfId="77"/>
    <cellStyle name="好_汇总 2 2_2017年省对市(州)税收返还和转移支付预算" xfId="78"/>
    <cellStyle name="强调文字颜色 3 2_四川省2017年省对市（州）税收返还和转移支付分地区预算（草案）--社保处" xfId="79"/>
    <cellStyle name="好_汇总 2 2" xfId="80"/>
    <cellStyle name="好_四川省2017年省对市（州）税收返还和转移支付分地区预算（草案）--教科文处" xfId="81"/>
    <cellStyle name="好_汇总 2" xfId="82"/>
    <cellStyle name="好_汇总" xfId="83"/>
    <cellStyle name="好_国家文物保护专项资金" xfId="84"/>
    <cellStyle name="好_国家级非物质文化遗产保护专项资金" xfId="85"/>
    <cellStyle name="好_地方纪检监察机关办案补助专项资金_四川省2017年省对市（州）税收返还和转移支付分地区预算（草案）--社保处" xfId="86"/>
    <cellStyle name="注释 2 2_四川省2017年省对市（州）税收返还和转移支付分地区预算（草案）--社保处" xfId="87"/>
    <cellStyle name="好_促进扩大信贷增量 4" xfId="88"/>
    <cellStyle name="好_促进扩大信贷增量 3_2017年省对市(州)税收返还和转移支付预算" xfId="89"/>
    <cellStyle name="好_促进扩大信贷增量 2 2" xfId="90"/>
    <cellStyle name="好_促进扩大信贷增量" xfId="91"/>
    <cellStyle name="好_Sheet7" xfId="92"/>
    <cellStyle name="好_Sheet33_四川省2017年省对市（州）税收返还和转移支付分地区预算（草案）--社保处" xfId="93"/>
    <cellStyle name="好_Sheet29_四川省2017年省对市（州）税收返还和转移支付分地区预算（草案）--社保处" xfId="94"/>
    <cellStyle name="好_Sheet29" xfId="95"/>
    <cellStyle name="好_Sheet2" xfId="96"/>
    <cellStyle name="好_Sheet18_四川省2017年省对市（州）税收返还和转移支付分地区预算（草案）--社保处" xfId="97"/>
    <cellStyle name="好_Sheet16_四川省2017年省对市（州）税收返还和转移支付分地区预算（草案）--社保处" xfId="98"/>
    <cellStyle name="好_Sheet14_四川省2017年省对市（州）税收返还和转移支付分地区预算（草案）--社保处" xfId="99"/>
    <cellStyle name="好_促进扩大信贷增量 2 2_2017年省对市(州)税收返还和转移支付预算" xfId="100"/>
    <cellStyle name="好_9 2017年省对市（州）税收返还和转移支付预算分地区情况表（全省工商行政管理专项经费）(1)" xfId="101"/>
    <cellStyle name="好_7-中等职业教育发展专项经费" xfId="102"/>
    <cellStyle name="好_7-普惠金融政府和社会资本合作以奖代补资金" xfId="103"/>
    <cellStyle name="好_7 2017年省对市（州）税收返还和转移支付预算分地区情况表（省级旅游发展资金）(1)" xfId="104"/>
    <cellStyle name="好_6-省级财政政府与社会资本合作项目综合补助资金" xfId="105"/>
    <cellStyle name="好_6-扶持民办教育专项" xfId="106"/>
    <cellStyle name="好_4-5" xfId="107"/>
    <cellStyle name="好_4-30" xfId="108"/>
    <cellStyle name="好_4-11" xfId="109"/>
    <cellStyle name="好_3-创业担保贷款贴息及奖补" xfId="110"/>
    <cellStyle name="好_3 2017年省对市（州）税收返还和转移支付预算分地区情况表（到村任职）" xfId="111"/>
    <cellStyle name="好_2-义务教育经费保障机制改革" xfId="112"/>
    <cellStyle name="好_28 基层干训机构建设补助专项资金" xfId="113"/>
    <cellStyle name="好_27 妇女儿童事业发展专项资金" xfId="114"/>
    <cellStyle name="好_2-67_四川省2017年省对市（州）税收返还和转移支付分地区预算（草案）--社保处" xfId="115"/>
    <cellStyle name="好_26 地方纪检监察机关办案补助专项资金" xfId="116"/>
    <cellStyle name="好_25 消防部队大型装备建设补助经费" xfId="117"/>
    <cellStyle name="好_24 维稳经费" xfId="118"/>
    <cellStyle name="好_23 铁路护路专项经费" xfId="119"/>
    <cellStyle name="好_22 2017年省对市（州）税收返还和转移支付预算分地区情况表（交警业务经费）(1)" xfId="120"/>
    <cellStyle name="警告文本 2 3" xfId="121"/>
    <cellStyle name="好_2017年省对市（州）税收返还和转移支付预算分地区情况表（华侨事务补助）(1)_四川省2017年省对市（州）税收返还和转移支付分地区预算（草案）--社保处" xfId="122"/>
    <cellStyle name="好_2017年省对市（州）税收返还和转移支付预算分地区情况表（华侨事务补助）(1)" xfId="123"/>
    <cellStyle name="强调文字颜色 6 2 2 2" xfId="124"/>
    <cellStyle name="好_2015直接融资汇总表_2017年省对市(州)税收返还和转移支付预算" xfId="125"/>
    <cellStyle name="好_2015直接融资汇总表 3" xfId="126"/>
    <cellStyle name="好_2015直接融资汇总表 2 3" xfId="127"/>
    <cellStyle name="好_2015直接融资汇总表 2 2" xfId="128"/>
    <cellStyle name="好_2015直接融资汇总表" xfId="129"/>
    <cellStyle name="好_2015财金互动汇总（加人行、补成都） 3_2017年省对市(州)税收返还和转移支付预算" xfId="130"/>
    <cellStyle name="好_省级文物保护专项资金" xfId="131"/>
    <cellStyle name="好_2015财金互动汇总（加人行、补成都） 2 3" xfId="132"/>
    <cellStyle name="好_2015财金互动汇总（加人行、补成都） 2 2_2017年省对市(州)税收返还和转移支付预算" xfId="133"/>
    <cellStyle name="好_2015财金互动汇总（加人行、补成都） 2" xfId="134"/>
    <cellStyle name="好_1-政策性保险财政补助资金" xfId="135"/>
    <cellStyle name="好_19 征兵经费" xfId="136"/>
    <cellStyle name="好_15-省级防震减灾分情况" xfId="137"/>
    <cellStyle name="好_13 2017年省对市（州）税收返还和转移支付预算分地区情况表（审计能力提升专项经费）(1)" xfId="138"/>
    <cellStyle name="适中 2 2_2017年省对市(州)税收返还和转移支付预算" xfId="139"/>
    <cellStyle name="好_1-12" xfId="140"/>
    <cellStyle name="好_10-扶持民族地区教育发展" xfId="141"/>
    <cellStyle name="好_1 2017年省对市（州）税收返还和转移支付预算分地区情况表（华侨事务补助）(1)" xfId="142"/>
    <cellStyle name="好_“三区”文化人才专项资金" xfId="143"/>
    <cellStyle name="常规_一般性转移支付" xfId="144"/>
    <cellStyle name="好_2015财金互动汇总（加人行、补成都） 2 2" xfId="145"/>
    <cellStyle name="常规_四川省2019年财政预算（草案）（样表，稿二）" xfId="146"/>
    <cellStyle name="常规_社保基金预算报人大建议表样 2 2 3" xfId="147"/>
    <cellStyle name="常规_社保基金预算报人大建议表样" xfId="148"/>
    <cellStyle name="常规_录入表" xfId="149"/>
    <cellStyle name="常规_基金分析表(99.3)" xfId="150"/>
    <cellStyle name="常规_国资决算以及执行情况0712 2 2" xfId="151"/>
    <cellStyle name="汇总 2 3" xfId="152"/>
    <cellStyle name="常规_2015年全省及省级财政收支执行及2016年预算草案表（20160120）企业处修改" xfId="153"/>
    <cellStyle name="常规_(陈诚修改稿)2006年全省及省级财政决算及07年预算执行情况表(A4 留底自用)" xfId="154"/>
    <cellStyle name="常规 9 3" xfId="155"/>
    <cellStyle name="常规 8 2" xfId="156"/>
    <cellStyle name="常规 8" xfId="157"/>
    <cellStyle name="常规 7 3" xfId="158"/>
    <cellStyle name="常规 7 2_2017年省对市(州)税收返还和转移支付预算" xfId="159"/>
    <cellStyle name="常规 7 2 3" xfId="160"/>
    <cellStyle name="常规 7 2 2" xfId="161"/>
    <cellStyle name="常规 7 2" xfId="162"/>
    <cellStyle name="常规 7" xfId="163"/>
    <cellStyle name="常规 6_123" xfId="164"/>
    <cellStyle name="常规 6 4" xfId="165"/>
    <cellStyle name="好_11 2017年省对市（州）税收返还和转移支付预算分地区情况表（基层行政单位救灾专项资金）(1)" xfId="166"/>
    <cellStyle name="常规 6 3 2" xfId="167"/>
    <cellStyle name="常规 6 3" xfId="168"/>
    <cellStyle name="常规 6 2 4" xfId="169"/>
    <cellStyle name="常规 6 2 2_2017年省对市(州)税收返还和转移支付预算" xfId="170"/>
    <cellStyle name="常规 6 2 2 2" xfId="171"/>
    <cellStyle name="常规 6 2 2" xfId="172"/>
    <cellStyle name="常规 6" xfId="173"/>
    <cellStyle name="好_14 2017年省对市（州）税收返还和转移支付预算分地区情况表（支持基层政权建设补助资金）(1)" xfId="174"/>
    <cellStyle name="常规 6 2 2 3" xfId="175"/>
    <cellStyle name="常规 5_2017年省对市(州)税收返还和转移支付预算" xfId="176"/>
    <cellStyle name="常规 5 4" xfId="177"/>
    <cellStyle name="常规 5 3" xfId="178"/>
    <cellStyle name="常规 5 2_2017年省对市(州)税收返还和转移支付预算" xfId="179"/>
    <cellStyle name="好_2-65_四川省2017年省对市（州）税收返还和转移支付分地区预算（草案）--社保处" xfId="180"/>
    <cellStyle name="常规 5 2 3" xfId="181"/>
    <cellStyle name="常规 5 2" xfId="182"/>
    <cellStyle name="常规 5" xfId="183"/>
    <cellStyle name="注释 2" xfId="184"/>
    <cellStyle name="常规 48 3" xfId="185"/>
    <cellStyle name="常规 48 2" xfId="186"/>
    <cellStyle name="常规 48" xfId="187"/>
    <cellStyle name="常规 47 4 2 2" xfId="188"/>
    <cellStyle name="千位[0]_ 表八" xfId="189"/>
    <cellStyle name="常规 47 4 2" xfId="190"/>
    <cellStyle name="好_Sheet26_四川省2017年省对市（州）税收返还和转移支付分地区预算（草案）--社保处" xfId="191"/>
    <cellStyle name="常规 47 3" xfId="192"/>
    <cellStyle name="常规 47 2" xfId="193"/>
    <cellStyle name="常规 47" xfId="194"/>
    <cellStyle name="常规 4 3" xfId="195"/>
    <cellStyle name="常规 4 2_123" xfId="196"/>
    <cellStyle name="常规 4 2 2" xfId="197"/>
    <cellStyle name="常规 4 2" xfId="198"/>
    <cellStyle name="常规 4" xfId="199"/>
    <cellStyle name="常规 38" xfId="200"/>
    <cellStyle name="常规 35" xfId="201"/>
    <cellStyle name="常规 30 3" xfId="202"/>
    <cellStyle name="常规 3 4" xfId="203"/>
    <cellStyle name="常规 3 3_2017年省对市(州)税收返还和转移支付预算" xfId="204"/>
    <cellStyle name="常规 3 3 3" xfId="205"/>
    <cellStyle name="常规 3 3 2" xfId="206"/>
    <cellStyle name="常规 3 3" xfId="207"/>
    <cellStyle name="常规 3 2_2016年四川省省级一般公共预算支出执行情况表" xfId="208"/>
    <cellStyle name="常规_国有资本经营预算表样 2 2" xfId="209"/>
    <cellStyle name="常规 3 2 4" xfId="210"/>
    <cellStyle name="常规 3 2 3 2" xfId="211"/>
    <cellStyle name="常规 3 2 3" xfId="212"/>
    <cellStyle name="输出 2" xfId="213"/>
    <cellStyle name="常规 3 2 2 3" xfId="214"/>
    <cellStyle name="常规 3 2 2 2" xfId="215"/>
    <cellStyle name="常规 3 2 2" xfId="216"/>
    <cellStyle name="常规 3" xfId="217"/>
    <cellStyle name="常规 34" xfId="218"/>
    <cellStyle name="常规 29" xfId="219"/>
    <cellStyle name="常规 28_2016年社保基金收支执行及2017年预算草案表" xfId="220"/>
    <cellStyle name="常规 28 2 2" xfId="221"/>
    <cellStyle name="常规_省级科预算草案表1.14" xfId="222"/>
    <cellStyle name="常规 28 2" xfId="223"/>
    <cellStyle name="常规 33" xfId="224"/>
    <cellStyle name="常规 28" xfId="225"/>
    <cellStyle name="常规 27 3" xfId="226"/>
    <cellStyle name="常规 27 2_2016年四川省省级一般公共预算支出执行情况表" xfId="227"/>
    <cellStyle name="常规 27 2 2" xfId="228"/>
    <cellStyle name="常规 32" xfId="229"/>
    <cellStyle name="常规 27" xfId="230"/>
    <cellStyle name="好_促进扩大信贷增量 2 2_四川省2017年省对市（州）税收返还和转移支付分地区预算（草案）--社保处" xfId="231"/>
    <cellStyle name="常规 31_2016年社保基金收支执行及2017年预算草案表" xfId="232"/>
    <cellStyle name="常规 26_2016年社保基金收支执行及2017年预算草案表" xfId="233"/>
    <cellStyle name="常规 31" xfId="234"/>
    <cellStyle name="常规 26" xfId="235"/>
    <cellStyle name="未定义" xfId="236"/>
    <cellStyle name="常规 25 2_2016年社保基金收支执行及2017年预算草案表" xfId="237"/>
    <cellStyle name="常规 30 2 2" xfId="238"/>
    <cellStyle name="常规 25 2 2" xfId="239"/>
    <cellStyle name="常规 30 2" xfId="240"/>
    <cellStyle name="常规 25 2" xfId="241"/>
    <cellStyle name="常规 30" xfId="242"/>
    <cellStyle name="常规 25" xfId="243"/>
    <cellStyle name="好_促进扩大信贷增量 2" xfId="244"/>
    <cellStyle name="常规 21 3" xfId="245"/>
    <cellStyle name="好_4-12" xfId="246"/>
    <cellStyle name="常规 21 2 2" xfId="247"/>
    <cellStyle name="常规 20_2015年全省及省级财政收支执行及2016年预算草案表（20160120）企业处修改" xfId="248"/>
    <cellStyle name="60% - 强调文字颜色 1 2 2" xfId="249"/>
    <cellStyle name="差_10 2017年省对市（州）税收返还和转移支付预算分地区情况表（寺观教堂维修补助资金）(1)" xfId="250"/>
    <cellStyle name="好_Sheet32_四川省2017年省对市（州）税收返还和转移支付分地区预算（草案）--社保处" xfId="251"/>
    <cellStyle name="好_Sheet27_四川省2017年省对市（州）税收返还和转移支付分地区预算（草案）--社保处" xfId="252"/>
    <cellStyle name="60% - 强调文字颜色 1 2" xfId="253"/>
    <cellStyle name="20% - 强调文字颜色 4 2_四川省2017年省对市（州）税收返还和转移支付分地区预算（草案）--社保处" xfId="254"/>
    <cellStyle name="常规_(陈诚修改稿)2006年全省及省级财政决算及07年预算执行情况表(A4 留底自用) 3" xfId="255"/>
    <cellStyle name="60% - 强调文字颜色 2 2 2_2017年省对市(州)税收返还和转移支付预算" xfId="256"/>
    <cellStyle name="60% - Accent6" xfId="257"/>
    <cellStyle name="60% - Accent5 2" xfId="258"/>
    <cellStyle name="60% - Accent5" xfId="259"/>
    <cellStyle name="常规 2 3 5" xfId="260"/>
    <cellStyle name="60% - Accent4 2" xfId="261"/>
    <cellStyle name="差_汇总_四川省2017年省对市（州）税收返还和转移支付分地区预算（草案）--社保处" xfId="262"/>
    <cellStyle name="常规_2001年预算：预算收入及财力（12月21日上午定案表）" xfId="263"/>
    <cellStyle name="差_汇总 2 2_2017年省对市(州)税收返还和转移支付预算" xfId="264"/>
    <cellStyle name="常规 2 3 4" xfId="265"/>
    <cellStyle name="差_28 基层干训机构建设补助专项资金" xfId="266"/>
    <cellStyle name="常规 2 3 3" xfId="267"/>
    <cellStyle name="60% - 强调文字颜色 3 2 2 3" xfId="268"/>
    <cellStyle name="60% - Accent3 2" xfId="269"/>
    <cellStyle name="60% - Accent2" xfId="270"/>
    <cellStyle name="千位分隔 2 2 4" xfId="271"/>
    <cellStyle name="60% - Accent1" xfId="272"/>
    <cellStyle name="40% - 强调文字颜色 6 2 3" xfId="273"/>
    <cellStyle name="40% - 强调文字颜色 4 2 2 3" xfId="274"/>
    <cellStyle name="常规_200704(第一稿）" xfId="275"/>
    <cellStyle name="40% - 强调文字颜色 6 2 2_2017年省对市(州)税收返还和转移支付预算" xfId="276"/>
    <cellStyle name="40% - 强调文字颜色 5 2 3" xfId="277"/>
    <cellStyle name="40% - 强调文字颜色 6 2 2 2" xfId="278"/>
    <cellStyle name="40% - 强调文字颜色 6 2 2" xfId="279"/>
    <cellStyle name="千位分隔 3 2" xfId="280"/>
    <cellStyle name="40% - 强调文字颜色 4 2 2" xfId="281"/>
    <cellStyle name="千位分隔 3" xfId="282"/>
    <cellStyle name="百分比 2 3 2" xfId="283"/>
    <cellStyle name="60% - 强调文字颜色 5 2_四川省2017年省对市（州）税收返还和转移支付分地区预算（草案）--社保处" xfId="284"/>
    <cellStyle name="40% - 强调文字颜色 5 2 2 3" xfId="285"/>
    <cellStyle name="40% - 强调文字颜色 5 2 2_2017年省对市(州)税收返还和转移支付预算" xfId="286"/>
    <cellStyle name="Title 2" xfId="287"/>
    <cellStyle name="20% - 强调文字颜色 4" xfId="288" builtinId="42"/>
    <cellStyle name="40% - 强调文字颜色 5 2 2" xfId="289"/>
    <cellStyle name="Heading 3_2016年全省及省级财政收支执行及2017年预算草案表（20161206，预审自用稿）" xfId="290"/>
    <cellStyle name="好_123" xfId="291"/>
    <cellStyle name="40% - 强调文字颜色 5 2" xfId="292"/>
    <cellStyle name="好_2015直接融资汇总表 4" xfId="293"/>
    <cellStyle name="Neutral 2" xfId="294"/>
    <cellStyle name="常规 16 2" xfId="295"/>
    <cellStyle name="常规 21 2" xfId="296"/>
    <cellStyle name="40% - 强调文字颜色 3 2_四川省2017年省对市（州）税收返还和转移支付分地区预算（草案）--社保处" xfId="297"/>
    <cellStyle name="常规 12_123" xfId="298"/>
    <cellStyle name="40% - Accent5_2016年四川省省级一般公共预算支出执行情况表" xfId="299"/>
    <cellStyle name="40% - 强调文字颜色 3 2 2 3" xfId="300"/>
    <cellStyle name="40% - 强调文字颜色 3 2 2" xfId="301"/>
    <cellStyle name="40% - 强调文字颜色 2 2 2_2017年省对市(州)税收返还和转移支付预算" xfId="302"/>
    <cellStyle name="60% - 强调文字颜色 6 2 2_2017年省对市(州)税收返还和转移支付预算" xfId="303"/>
    <cellStyle name="好_四川省2017年省对市（州）税收返还和转移支付分地区预算（草案）--社保处" xfId="304"/>
    <cellStyle name="常规 9 2 2" xfId="305"/>
    <cellStyle name="40% - 强调文字颜色 2 2 2 3" xfId="306"/>
    <cellStyle name="标题 5 2 2" xfId="307"/>
    <cellStyle name="20% - 强调文字颜色 4 2 2 3" xfId="308"/>
    <cellStyle name="差_Sheet26_四川省2017年省对市（州）税收返还和转移支付分地区预算（草案）--社保处" xfId="309"/>
    <cellStyle name="千位分隔 2 2 2 3" xfId="310"/>
    <cellStyle name="40% - 强调文字颜色 2 2 2 2" xfId="311"/>
    <cellStyle name="差_Sheet33_四川省2017年省对市（州）税收返还和转移支付分地区预算（草案）--社保处" xfId="312"/>
    <cellStyle name="好_Sheet22_四川省2017年省对市（州）税收返还和转移支付分地区预算（草案）--社保处" xfId="313"/>
    <cellStyle name="差_4-5" xfId="314"/>
    <cellStyle name="40% - 强调文字颜色 2 2 2" xfId="315"/>
    <cellStyle name="差_14 2017年省对市（州）税收返还和转移支付预算分地区情况表（支持基层政权建设补助资金）(1)" xfId="316"/>
    <cellStyle name="好_Sheet22" xfId="317"/>
    <cellStyle name="差_Sheet18" xfId="318"/>
    <cellStyle name="常规 6 2_2017年省对市(州)税收返还和转移支付预算" xfId="319"/>
    <cellStyle name="40% - 强调文字颜色 1 2_四川省2017年省对市（州）税收返还和转移支付分地区预算（草案）--社保处" xfId="320"/>
    <cellStyle name="40% - 强调文字颜色 5 2 2 2" xfId="321"/>
    <cellStyle name="差_科技口6-30-35" xfId="322"/>
    <cellStyle name="常规 17 2 2" xfId="323"/>
    <cellStyle name="40% - 强调文字颜色 1 2 3" xfId="324"/>
    <cellStyle name="差_2017年省对市（州）税收返还和转移支付预算分地区情况表（华侨事务补助）(1)_四川省2017年省对市（州）税收返还和转移支付分地区预算（草案）--社保处" xfId="325"/>
    <cellStyle name="常规 9_123" xfId="326"/>
    <cellStyle name="40% - 强调文字颜色 4 2 2_2017年省对市(州)税收返还和转移支付预算" xfId="327"/>
    <cellStyle name="40% - Accent6 2" xfId="328"/>
    <cellStyle name="差_汇总_2017年省对市(州)税收返还和转移支付预算" xfId="329"/>
    <cellStyle name="解释性文本 2 2" xfId="330"/>
    <cellStyle name="差_地方纪检监察机关办案补助专项资金_四川省2017年省对市（州）税收返还和转移支付分地区预算（草案）--社保处" xfId="331"/>
    <cellStyle name="差_汇总_2_四川省2017年省对市（州）税收返还和转移支付分地区预算（草案）--社保处" xfId="332"/>
    <cellStyle name="差_汇总 2 2_四川省2017年省对市（州）税收返还和转移支付分地区预算（草案）--社保处" xfId="333"/>
    <cellStyle name="千位分隔" xfId="334" builtinId="3"/>
    <cellStyle name="常规 9 2" xfId="335"/>
    <cellStyle name="警告文本 2 2" xfId="336"/>
    <cellStyle name="60% - Accent6 2" xfId="337"/>
    <cellStyle name="警告文本 2" xfId="338"/>
    <cellStyle name="Output" xfId="339"/>
    <cellStyle name="40% - Accent4" xfId="340"/>
    <cellStyle name="差_汇总_1 2_2017年省对市(州)税收返还和转移支付预算" xfId="341"/>
    <cellStyle name="40% - 强调文字颜色 1 2 2 3" xfId="342"/>
    <cellStyle name="40% - Accent1 2" xfId="343"/>
    <cellStyle name="差_6-扶持民办教育专项" xfId="344"/>
    <cellStyle name="20% - 强调文字颜色 6 2_四川省2017年省对市（州）税收返还和转移支付分地区预算（草案）--社保处" xfId="345"/>
    <cellStyle name="强调文字颜色 1 2 2" xfId="346"/>
    <cellStyle name="好 2 2_2017年省对市(州)税收返还和转移支付预算" xfId="347"/>
    <cellStyle name="20% - 强调文字颜色 6 2 3" xfId="348"/>
    <cellStyle name="常规 20 3" xfId="349"/>
    <cellStyle name="差_7 2017年省对市（州）税收返还和转移支付预算分地区情况表（省级旅游发展资金）(1)" xfId="350"/>
    <cellStyle name="常规_2017年省级预算" xfId="351"/>
    <cellStyle name="20% - 强调文字颜色 6 2 2_2017年省对市(州)税收返还和转移支付预算" xfId="352"/>
    <cellStyle name="20% - 强调文字颜色 6 2 2 3" xfId="353"/>
    <cellStyle name="常规 10 4 3" xfId="354"/>
    <cellStyle name="常规 2 4 2 2" xfId="355"/>
    <cellStyle name="好_Sheet25_四川省2017年省对市（州）税收返还和转移支付分地区预算（草案）--社保处" xfId="356"/>
    <cellStyle name="常规 10 4 2" xfId="357"/>
    <cellStyle name="差_9 2017年省对市（州）税收返还和转移支付预算分地区情况表（全省工商行政管理专项经费）(1)" xfId="358"/>
    <cellStyle name="输入 2 2 3" xfId="359"/>
    <cellStyle name="20% - 强调文字颜色 6 2 2" xfId="360"/>
    <cellStyle name="差_6-省级财政政府与社会资本合作项目综合补助资金" xfId="361"/>
    <cellStyle name="40% - Accent1_2016年四川省省级一般公共预算支出执行情况表" xfId="362"/>
    <cellStyle name="40% - 强调文字颜色 3 2 2 2" xfId="363"/>
    <cellStyle name="好_2-65" xfId="364"/>
    <cellStyle name="20% - 强调文字颜色 1 2 3" xfId="365"/>
    <cellStyle name="40% - 强调文字颜色 1 2" xfId="366"/>
    <cellStyle name="差_债券贴息计算器" xfId="367"/>
    <cellStyle name="汇总 2" xfId="368"/>
    <cellStyle name="差_促进扩大信贷增量 2 2_2017年省对市(州)税收返还和转移支付预算" xfId="369"/>
    <cellStyle name="差_2015财金互动汇总（加人行、补成都） 2" xfId="370"/>
    <cellStyle name="Accent5 2" xfId="371"/>
    <cellStyle name="20% - 强调文字颜色 5 2 2 3" xfId="372"/>
    <cellStyle name="好_汇总 3_2017年省对市(州)税收返还和转移支付预算" xfId="373"/>
    <cellStyle name="60% - 强调文字颜色 5 2 2" xfId="374"/>
    <cellStyle name="输出 2 2_2017年省对市(州)税收返还和转移支付预算" xfId="375"/>
    <cellStyle name="20% - 强调文字颜色 5 2 2 2" xfId="376"/>
    <cellStyle name="差_汇总_2 2 2" xfId="377"/>
    <cellStyle name="差_7-中等职业教育发展专项经费" xfId="378"/>
    <cellStyle name="20% - Accent5" xfId="379"/>
    <cellStyle name="20% - 强调文字颜色 4 2 2" xfId="380"/>
    <cellStyle name="40% - Accent2" xfId="381"/>
    <cellStyle name="20% - 强调文字颜色 2 2" xfId="382"/>
    <cellStyle name="常规 3 2" xfId="383"/>
    <cellStyle name="20% - 强调文字颜色 4 2" xfId="384"/>
    <cellStyle name="好_2-财金互动" xfId="385"/>
    <cellStyle name="20% - 强调文字颜色 3 2 3" xfId="386"/>
    <cellStyle name="差_汇总_1 2 2" xfId="387"/>
    <cellStyle name="20% - 强调文字颜色 3 2 2_2017年省对市(州)税收返还和转移支付预算" xfId="388"/>
    <cellStyle name="20% - 强调文字颜色 3 2 2 2" xfId="389"/>
    <cellStyle name="Heading 2 2" xfId="390"/>
    <cellStyle name="强调文字颜色 4 2 2 3" xfId="391"/>
    <cellStyle name="好_宣传文化事业发展专项资金" xfId="392"/>
    <cellStyle name="20% - 强调文字颜色 3 2 2" xfId="393"/>
    <cellStyle name="40% - Accent4 2" xfId="394"/>
    <cellStyle name="标题 5 2" xfId="395"/>
    <cellStyle name="20% - 强调文字颜色 2 2 2 3" xfId="396"/>
    <cellStyle name="60% - 强调文字颜色 4 2 2_2017年省对市(州)税收返还和转移支付预算" xfId="397"/>
    <cellStyle name="注释 2 2 3" xfId="398"/>
    <cellStyle name="40% - Accent2 2" xfId="399"/>
    <cellStyle name="20% - 强调文字颜色 2 2 2" xfId="400"/>
    <cellStyle name="差_Sheet19_四川省2017年省对市（州）税收返还和转移支付分地区预算（草案）--社保处" xfId="401"/>
    <cellStyle name="好_Sheet20_四川省2017年省对市（州）税收返还和转移支付分地区预算（草案）--社保处" xfId="402"/>
    <cellStyle name="好_Sheet15_四川省2017年省对市（州）税收返还和转移支付分地区预算（草案）--社保处" xfId="403"/>
    <cellStyle name="40% - 强调文字颜色 2" xfId="404" builtinId="35"/>
    <cellStyle name="Accent3 2" xfId="405"/>
    <cellStyle name="强调文字颜色 2 2 3" xfId="406"/>
    <cellStyle name="常规_(陈诚修改稿)2006年全省及省级财政决算及07年预算执行情况表(A4 留底自用) 2" xfId="407"/>
    <cellStyle name="常规 19 2" xfId="408"/>
    <cellStyle name="常规 24 2" xfId="409"/>
    <cellStyle name="差_“三区”文化人才专项资金" xfId="410"/>
    <cellStyle name="60% - 强调文字颜色 2 2 2 3" xfId="411"/>
    <cellStyle name="Accent6 2" xfId="412"/>
    <cellStyle name="标题 2 2" xfId="413"/>
    <cellStyle name="好_省级科技计划项目专项资金" xfId="414"/>
    <cellStyle name="常规 2 3 2" xfId="415"/>
    <cellStyle name="好_2 政法转移支付" xfId="416"/>
    <cellStyle name="差_促进扩大信贷增量 3_2017年省对市(州)税收返还和转移支付预算" xfId="417"/>
    <cellStyle name="20% - 强调文字颜色 5 2_四川省2017年省对市（州）税收返还和转移支付分地区预算（草案）--社保处" xfId="418"/>
    <cellStyle name="40% - Accent5 2" xfId="419"/>
    <cellStyle name="Input" xfId="420"/>
    <cellStyle name="Accent1" xfId="421"/>
    <cellStyle name="60% - 强调文字颜色 2 2 2 2" xfId="422"/>
    <cellStyle name="常规 47 4" xfId="423"/>
    <cellStyle name="差_3-创业担保贷款贴息及奖补" xfId="424"/>
    <cellStyle name="链接单元格" xfId="425" builtinId="24"/>
    <cellStyle name="强调文字颜色 1 2 3" xfId="426"/>
    <cellStyle name="Output 2" xfId="427"/>
    <cellStyle name="60% - 强调文字颜色 2 2 2" xfId="428"/>
    <cellStyle name="差_2-46" xfId="429"/>
    <cellStyle name="千位分隔[0]" xfId="430" builtinId="6"/>
    <cellStyle name="Linked Cell 2" xfId="431"/>
    <cellStyle name="差_25 消防部队大型装备建设补助经费" xfId="432"/>
    <cellStyle name="差_宣传文化事业发展专项资金" xfId="433"/>
    <cellStyle name="Heading 2" xfId="434"/>
    <cellStyle name="Accent1 2" xfId="435"/>
    <cellStyle name="好_促进扩大信贷增量_四川省2017年省对市（州）税收返还和转移支付分地区预算（草案）--社保处" xfId="436"/>
    <cellStyle name="差_2015财金互动汇总（加人行、补成都） 3_2017年省对市(州)税收返还和转移支付预算" xfId="437"/>
    <cellStyle name="Check Cell" xfId="438"/>
    <cellStyle name="强调文字颜色 3 2 2_2017年省对市(州)税收返还和转移支付预算" xfId="439"/>
    <cellStyle name="强调文字颜色 1 2_四川省2017年省对市（州）税收返还和转移支付分地区预算（草案）--社保处" xfId="440"/>
    <cellStyle name="强调文字颜色 5" xfId="441" builtinId="45"/>
    <cellStyle name="40% - 强调文字颜色 4 2" xfId="442"/>
    <cellStyle name="20% - 强调文字颜色 6" xfId="443" builtinId="50"/>
    <cellStyle name="常规 47 2 3" xfId="444"/>
    <cellStyle name="差_2015财金互动汇总（加人行、补成都）" xfId="445"/>
    <cellStyle name="强调文字颜色 6 2" xfId="446"/>
    <cellStyle name="好_2015财金互动汇总（加人行、补成都） 4" xfId="447"/>
    <cellStyle name="差_10-扶持民族地区教育发展" xfId="448"/>
    <cellStyle name="差_2 政法转移支付" xfId="449"/>
    <cellStyle name="差_2-52" xfId="450"/>
    <cellStyle name="强调文字颜色 6" xfId="451" builtinId="49"/>
    <cellStyle name="20% - 强调文字颜色 5 2 2_2017年省对市(州)税收返还和转移支付预算" xfId="452"/>
    <cellStyle name="常规 26 2 2 2" xfId="453"/>
    <cellStyle name="40% - 强调文字颜色 5" xfId="454" builtinId="47"/>
    <cellStyle name="好_21 禁毒补助经费" xfId="455"/>
    <cellStyle name="40% - 强调文字颜色 6 2_四川省2017年省对市（州）税收返还和转移支付分地区预算（草案）--社保处" xfId="456"/>
    <cellStyle name="好 2 3" xfId="457"/>
    <cellStyle name="百分比 3" xfId="458"/>
    <cellStyle name="20% - 强调文字颜色 5" xfId="459" builtinId="46"/>
    <cellStyle name="好_四川省2017年省对市（州）税收返还和转移支付分地区预算（草案）--行政政法处" xfId="460"/>
    <cellStyle name="差_Sheet16_四川省2017年省对市（州）税收返还和转移支付分地区预算（草案）--社保处" xfId="461"/>
    <cellStyle name="差_2-46_四川省2017年省对市（州）税收返还和转移支付分地区预算（草案）--社保处" xfId="462"/>
    <cellStyle name="40% - 强调文字颜色 6 2" xfId="463"/>
    <cellStyle name="60% - 强调文字颜色 5 2 3" xfId="464"/>
    <cellStyle name="好_12 2017年省对市（州）税收返还和转移支付预算分地区情况表（民族地区春节慰问经费）(1)" xfId="465"/>
    <cellStyle name="常规 10 3 2" xfId="466"/>
    <cellStyle name="好_其他工程费用计费" xfId="467"/>
    <cellStyle name="常规 5 2 2" xfId="468"/>
    <cellStyle name="差_1-12_四川省2017年省对市（州）税收返还和转移支付分地区预算（草案）--社保处" xfId="469"/>
    <cellStyle name="差 2 2 2" xfId="470"/>
    <cellStyle name="40% - Accent3" xfId="471"/>
    <cellStyle name="千位分隔 2 2 3" xfId="472"/>
    <cellStyle name="差_5-中央财政统借统还外债项目资金" xfId="473"/>
    <cellStyle name="解释性文本" xfId="474" builtinId="53"/>
    <cellStyle name="常规 30 2_2016年四川省省级一般公共预算支出执行情况表" xfId="475"/>
    <cellStyle name="Explanatory Text 2" xfId="476"/>
    <cellStyle name="差_汇总_2 2 3" xfId="477"/>
    <cellStyle name="好_体育场馆免费低收费开放补助资金" xfId="478"/>
    <cellStyle name="差_汇总 2" xfId="479"/>
    <cellStyle name="常规 4_123" xfId="480"/>
    <cellStyle name="Good 2" xfId="481"/>
    <cellStyle name="好_1-12_四川省2017年省对市（州）税收返还和转移支付分地区预算（草案）--社保处" xfId="482"/>
    <cellStyle name="差_2017年省对市(州)税收返还和转移支付预算" xfId="483"/>
    <cellStyle name="40% - 强调文字颜色 2 2 3" xfId="484"/>
    <cellStyle name="好 2" xfId="485"/>
    <cellStyle name="百分比" xfId="486" builtinId="5"/>
    <cellStyle name="适中 2" xfId="487"/>
    <cellStyle name="好_2-59_四川省2017年省对市（州）税收返还和转移支付分地区预算（草案）--社保处" xfId="488"/>
    <cellStyle name="20% - 强调文字颜色 1" xfId="489" builtinId="30"/>
    <cellStyle name="好_促进扩大信贷增量 2 3" xfId="490"/>
    <cellStyle name="好_2-46_四川省2017年省对市（州）税收返还和转移支付分地区预算（草案）--社保处" xfId="491"/>
    <cellStyle name="千位分隔 3 2 3" xfId="492"/>
    <cellStyle name="40% - 强调文字颜色 6 2 2 3" xfId="493"/>
    <cellStyle name="0,0_x000d_&#10;NA_x000d_&#10; 2 3" xfId="494"/>
    <cellStyle name="常规 14" xfId="495"/>
    <cellStyle name="差_2-59" xfId="496"/>
    <cellStyle name="标题 2" xfId="497" builtinId="17"/>
    <cellStyle name="Accent6" xfId="498"/>
    <cellStyle name="Calculation_2016年全省及省级财政收支执行及2017年预算草案表（20161206，预审自用稿）" xfId="499"/>
    <cellStyle name="20% - 强调文字颜色 5 2 2" xfId="500"/>
    <cellStyle name="差_6" xfId="501"/>
    <cellStyle name="警告文本" xfId="502" builtinId="11"/>
    <cellStyle name="百分比 4" xfId="503"/>
    <cellStyle name="标题 1 2 2_2017年省对市(州)税收返还和转移支付预算" xfId="504"/>
    <cellStyle name="好_8 2017年省对市（州）税收返还和转移支付预算分地区情况表（民族事业发展资金）(1)" xfId="505"/>
    <cellStyle name="注释" xfId="506" builtinId="10"/>
    <cellStyle name="强调文字颜色 6 2 2" xfId="507"/>
    <cellStyle name="常规 12 3" xfId="508"/>
    <cellStyle name="Total_2016年全省及省级财政收支执行及2017年预算草案表（20161206，预审自用稿）" xfId="509"/>
    <cellStyle name="60% - 强调文字颜色 3 2 2_2017年省对市(州)税收返还和转移支付预算" xfId="510"/>
    <cellStyle name="20% - Accent4_2016年四川省省级一般公共预算支出执行情况表" xfId="511"/>
    <cellStyle name="20% - 强调文字颜色 2" xfId="512" builtinId="34"/>
    <cellStyle name="差_Sheet18_四川省2017年省对市（州）税收返还和转移支付分地区预算（草案）--社保处" xfId="513"/>
    <cellStyle name="20% - 强调文字颜色 5 2 3" xfId="514"/>
    <cellStyle name="常规 2 2 3" xfId="515"/>
    <cellStyle name="差_汇总 2 2" xfId="516"/>
    <cellStyle name="好_促进扩大信贷增量 3_四川省2017年省对市（州）税收返还和转移支付分地区预算（草案）--社保处" xfId="517"/>
    <cellStyle name="常规 13" xfId="518"/>
    <cellStyle name="差_2-58" xfId="519"/>
    <cellStyle name="标题 3 2 2 3" xfId="520"/>
    <cellStyle name="标题 1" xfId="521" builtinId="16"/>
    <cellStyle name="差_4-29" xfId="522"/>
    <cellStyle name="超链接" xfId="523" builtinId="8"/>
    <cellStyle name="常规_社保基金预算报人大建议表样 2" xfId="524"/>
    <cellStyle name="常规 17 3" xfId="525"/>
    <cellStyle name="好_2-67" xfId="526"/>
    <cellStyle name="常规 47 2 2 2" xfId="527"/>
    <cellStyle name="40% - Accent1" xfId="528"/>
    <cellStyle name="60% - 强调文字颜色 6" xfId="529" builtinId="52"/>
    <cellStyle name="差_1 2017年省对市（州）税收返还和转移支付预算分地区情况表（华侨事务补助）(1)" xfId="530"/>
    <cellStyle name="强调文字颜色 2 2_四川省2017年省对市（州）税收返还和转移支付分地区预算（草案）--社保处" xfId="531"/>
    <cellStyle name="好_4-8" xfId="532"/>
    <cellStyle name="标题 4 2 2_2017年省对市(州)税收返还和转移支付预算" xfId="533"/>
    <cellStyle name="20% - 强调文字颜色 3" xfId="534" builtinId="38"/>
    <cellStyle name="差_促进扩大信贷增量 2 2_四川省2017年省对市（州）税收返还和转移支付分地区预算（草案）--社保处" xfId="535"/>
    <cellStyle name="强调文字颜色 4 2" xfId="536"/>
    <cellStyle name="常规 27_2016年四川省省级一般公共预算支出执行情况表" xfId="537"/>
    <cellStyle name="差_促进扩大信贷增量 3" xfId="538"/>
    <cellStyle name="解释性文本 2 2 3" xfId="539"/>
    <cellStyle name="好_Sheet18" xfId="540"/>
    <cellStyle name="好_4" xfId="541"/>
    <cellStyle name="差_Sheet19" xfId="542"/>
    <cellStyle name="40% - Accent3 2" xfId="543"/>
    <cellStyle name="Input 2" xfId="544"/>
    <cellStyle name="40% - 强调文字颜色 5 2_四川省2017年省对市（州）税收返还和转移支付分地区预算（草案）--社保处" xfId="545"/>
    <cellStyle name="计算" xfId="546" builtinId="22"/>
    <cellStyle name="标题 3" xfId="547" builtinId="18"/>
    <cellStyle name="差_11 2017年省对市（州）税收返还和转移支付预算分地区情况表（基层行政单位救灾专项资金）(1)" xfId="548"/>
    <cellStyle name="20% - Accent6" xfId="549"/>
    <cellStyle name="强调文字颜色 4" xfId="550" builtinId="41"/>
    <cellStyle name="40% - Accent3_2016年四川省省级一般公共预算支出执行情况表" xfId="551"/>
    <cellStyle name="Note 2" xfId="552"/>
    <cellStyle name="汇总" xfId="553" builtinId="25"/>
    <cellStyle name="标题 4 2 3" xfId="554"/>
    <cellStyle name="差_2015直接融资汇总表 3_2017年省对市(州)税收返还和转移支付预算" xfId="555"/>
    <cellStyle name="40% - 强调文字颜色 3" xfId="556" builtinId="39"/>
    <cellStyle name="20% - 强调文字颜色 1 2" xfId="557"/>
    <cellStyle name="好_汇总 3" xfId="558"/>
    <cellStyle name="常规 2 3 2_2017年省对市(州)税收返还和转移支付预算" xfId="559"/>
    <cellStyle name="no dec" xfId="560"/>
    <cellStyle name="40% - 强调文字颜色 3 2" xfId="561"/>
    <cellStyle name="好_2015财金互动汇总（加人行、补成都）_2017年省对市(州)税收返还和转移支付预算" xfId="562"/>
    <cellStyle name="货币[0]" xfId="563" builtinId="7"/>
    <cellStyle name="强调文字颜色 2 2 2 2" xfId="564"/>
    <cellStyle name="60% - 强调文字颜色 1" xfId="565" builtinId="32"/>
    <cellStyle name="40% - 强调文字颜色 1 2 2 2" xfId="566"/>
    <cellStyle name="常规 27 2" xfId="567"/>
    <cellStyle name="60% - 强调文字颜色 1 2 2_2017年省对市(州)税收返还和转移支付预算" xfId="568"/>
    <cellStyle name="好_2-52" xfId="569"/>
    <cellStyle name="60% - 强调文字颜色 1 2 2 3" xfId="570"/>
    <cellStyle name="输入 2" xfId="571"/>
    <cellStyle name="标题 4 2 2" xfId="572"/>
    <cellStyle name="输入 2 2 2" xfId="573"/>
    <cellStyle name="标题 5 2_2017年省对市(州)税收返还和转移支付预算" xfId="574"/>
    <cellStyle name="60% - 强调文字颜色 3" xfId="575" builtinId="40"/>
    <cellStyle name="标题" xfId="576" builtinId="15"/>
    <cellStyle name="40% - 强调文字颜色 1 2 2" xfId="577"/>
    <cellStyle name="货币" xfId="578" builtinId="4"/>
    <cellStyle name="差_省级体育专项资金" xfId="579"/>
    <cellStyle name="20% - 强调文字颜色 1 2_四川省2017年省对市（州）税收返还和转移支付分地区预算（草案）--社保处" xfId="580"/>
    <cellStyle name="好" xfId="581" builtinId="26"/>
    <cellStyle name="计算 2_四川省2017年省对市（州）税收返还和转移支付分地区预算（草案）--社保处" xfId="582"/>
    <cellStyle name="20% - Accent5_2016年四川省省级一般公共预算支出执行情况表" xfId="583"/>
    <cellStyle name="20% - 强调文字颜色 4 2 3" xfId="584"/>
    <cellStyle name="差_2-50_四川省2017年省对市（州）税收返还和转移支付分地区预算（草案）--社保处" xfId="585"/>
    <cellStyle name="差_2-45_四川省2017年省对市（州）税收返还和转移支付分地区预算（草案）--社保处" xfId="586"/>
    <cellStyle name="Heading 4" xfId="587"/>
    <cellStyle name="强调文字颜色 1" xfId="588" builtinId="29"/>
    <cellStyle name="差_促进扩大信贷增量_2017年省对市(州)税收返还和转移支付预算" xfId="589"/>
    <cellStyle name="常规_2014年全省及省级财政收支执行及2015年预算草案表（20150123，自用稿）" xfId="590"/>
    <cellStyle name="20% - Accent4 2" xfId="591"/>
    <cellStyle name="好_汇总 2_四川省2017年省对市（州）税收返还和转移支付分地区预算（草案）--社保处" xfId="592"/>
    <cellStyle name="标题 4" xfId="593" builtinId="19"/>
    <cellStyle name="适中" xfId="594" builtinId="28"/>
    <cellStyle name="60% - 强调文字颜色 2" xfId="595" builtinId="36"/>
    <cellStyle name="强调文字颜色 3" xfId="596" builtinId="37"/>
    <cellStyle name="差_汇总_1 3" xfId="597"/>
    <cellStyle name="差_22 2017年省对市（州）税收返还和转移支付预算分地区情况表（交警业务经费）(1)" xfId="598"/>
    <cellStyle name="差_18 2017年省对市（州）税收返还和转移支付预算分地区情况表（全省法院系统业务经费）(1)" xfId="599"/>
    <cellStyle name="Heading 3" xfId="600"/>
    <cellStyle name="标题 5" xfId="601"/>
    <cellStyle name="40% - 强调文字颜色 4" xfId="602" builtinId="43"/>
    <cellStyle name="差_汇总_2 2_2017年省对市(州)税收返还和转移支付预算" xfId="603"/>
    <cellStyle name="差_汇总_2 2_四川省2017年省对市（州）税收返还和转移支付分地区预算（草案）--社保处" xfId="604"/>
    <cellStyle name="差_Sheet14" xfId="605"/>
    <cellStyle name="适中 2 2 2" xfId="606"/>
    <cellStyle name="好_Sheet19_四川省2017年省对市（州）税收返还和转移支付分地区预算（草案）--社保处" xfId="607"/>
    <cellStyle name="60% - 强调文字颜色 1 2 2 2" xfId="608"/>
    <cellStyle name="输出" xfId="609" builtinId="21"/>
    <cellStyle name="Calculation" xfId="610"/>
    <cellStyle name="60% - 强调文字颜色 5 2 2 3" xfId="611"/>
    <cellStyle name="0,0_x000d_&#10;NA_x000d_&#10;_2017年省对市(州)税收返还和转移支付预算" xfId="612"/>
    <cellStyle name="Heading 3 2" xfId="613"/>
    <cellStyle name="差_2016年四川省省级一般公共预算支出执行情况表" xfId="614"/>
    <cellStyle name="好_促进扩大信贷增量 2_四川省2017年省对市（州）税收返还和转移支付分地区预算（草案）--社保处" xfId="615"/>
    <cellStyle name="好_5-中央财政统借统还外债项目资金" xfId="616"/>
    <cellStyle name="常规 26 2 2" xfId="617"/>
    <cellStyle name="差_2015直接融资汇总表 2" xfId="618"/>
    <cellStyle name="差_Sheet7" xfId="619"/>
    <cellStyle name="差_4-24" xfId="620"/>
    <cellStyle name="常规 3 2 2_2017年省对市(州)税收返还和转移支付预算" xfId="621"/>
    <cellStyle name="20% - 强调文字颜色 4 2 2 2" xfId="622"/>
    <cellStyle name="0,0_x000d_&#10;NA_x000d_&#10; 2_2017年省对市(州)税收返还和转移支付预算" xfId="623"/>
    <cellStyle name="常规 2 3 2 2" xfId="624"/>
    <cellStyle name="好_2-62" xfId="625"/>
    <cellStyle name="0,0_x000d_&#10;NA_x000d_&#10; 2" xfId="626"/>
    <cellStyle name="差" xfId="627" builtinId="27"/>
    <cellStyle name="Input_2016年全省及省级财政收支执行及2017年预算草案表（20161206，预审自用稿）" xfId="628"/>
    <cellStyle name="60% - 强调文字颜色 3 2_四川省2017年省对市（州）税收返还和转移支付分地区预算（草案）--社保处" xfId="629"/>
    <cellStyle name="20% - 强调文字颜色 3 2 2 3" xfId="630"/>
    <cellStyle name="好_5 2017年省对市（州）税收返还和转移支付预算分地区情况表（全国重点寺观教堂维修经费业生中央财政补助资金）(1)" xfId="631"/>
    <cellStyle name="差_博物馆纪念馆逐步免费开放补助资金" xfId="632"/>
    <cellStyle name="差_Sheet27_四川省2017年省对市（州）税收返还和转移支付分地区预算（草案）--社保处" xfId="633"/>
    <cellStyle name="差_Sheet32_四川省2017年省对市（州）税收返还和转移支付分地区预算（草案）--社保处" xfId="634"/>
    <cellStyle name="差_3-义务教育均衡发展专项" xfId="635"/>
    <cellStyle name="40% - 强调文字颜色 4 2_四川省2017年省对市（州）税收返还和转移支付分地区预算（草案）--社保处" xfId="636"/>
    <cellStyle name="差_债券贴息计算器_四川省2017年省对市（州）税收返还和转移支付分地区预算（草案）--社保处" xfId="637"/>
    <cellStyle name="20% - 强调文字颜色 1 2 2 3" xfId="638"/>
    <cellStyle name="差_促进扩大信贷增量 2_四川省2017年省对市（州）税收返还和转移支付分地区预算（草案）--社保处" xfId="639"/>
    <cellStyle name="60% - Accent3" xfId="640"/>
    <cellStyle name="常规 11 2 2" xfId="641"/>
    <cellStyle name="20% - 强调文字颜色 2 2 3" xfId="642"/>
    <cellStyle name="常规 2 5 2" xfId="643"/>
    <cellStyle name="60% - Accent2 2" xfId="644"/>
    <cellStyle name="20% - Accent2_2016年四川省省级一般公共预算支出执行情况表" xfId="645"/>
    <cellStyle name="强调文字颜色 1 2 2_2017年省对市(州)税收返还和转移支付预算" xfId="646"/>
    <cellStyle name="40% - Accent6" xfId="647"/>
    <cellStyle name="差_4-12" xfId="648"/>
    <cellStyle name="60% - 强调文字颜色 5 2 2 2" xfId="649"/>
    <cellStyle name="常规 15" xfId="650"/>
    <cellStyle name="常规 20" xfId="651"/>
    <cellStyle name="差_2-65" xfId="652"/>
    <cellStyle name="0,0_x000d_&#10;NA_x000d_&#10; 4" xfId="653"/>
    <cellStyle name="差_汇总 2_四川省2017年省对市（州）税收返还和转移支付分地区预算（草案）--社保处" xfId="654"/>
    <cellStyle name="差_2-50" xfId="655"/>
    <cellStyle name="差_2-45" xfId="656"/>
    <cellStyle name="20% - Accent2 2" xfId="657"/>
    <cellStyle name="60% - 强调文字颜色 3 2 2 2" xfId="658"/>
    <cellStyle name="差_1-政策性保险财政补助资金" xfId="659"/>
    <cellStyle name="强调文字颜色 3 2 2" xfId="660"/>
    <cellStyle name="20% - 强调文字颜色 4 2 2_2017年省对市(州)税收返还和转移支付预算" xfId="661"/>
    <cellStyle name="差_2-52_四川省2017年省对市（州）税收返还和转移支付分地区预算（草案）--社保处" xfId="662"/>
    <cellStyle name="好_促进扩大信贷增量 3" xfId="663"/>
    <cellStyle name="Bad" xfId="664"/>
    <cellStyle name="差_4-农村义教“营养改善计划”" xfId="665"/>
    <cellStyle name="差_4-22" xfId="666"/>
    <cellStyle name="差_四川省2017年省对市（州）税收返还和转移支付分地区预算（草案）--行政政法处" xfId="667"/>
    <cellStyle name="好_18 2017年省对市（州）税收返还和转移支付预算分地区情况表（全省法院系统业务经费）(1)" xfId="668"/>
    <cellStyle name="20% - Accent2" xfId="669"/>
    <cellStyle name="40% - 强调文字颜色 1 2 2_2017年省对市(州)税收返还和转移支付预算" xfId="670"/>
    <cellStyle name="60% - 强调文字颜色 5 2 2_2017年省对市(州)税收返还和转移支付预算" xfId="671"/>
    <cellStyle name="20% - Accent4" xfId="672"/>
    <cellStyle name="强调文字颜色 3 2" xfId="673"/>
    <cellStyle name="差_2-58_四川省2017年省对市（州）税收返还和转移支付分地区预算（草案）--社保处" xfId="674"/>
    <cellStyle name="差_汇总_1 2 2_2017年省对市(州)税收返还和转移支付预算" xfId="675"/>
    <cellStyle name="20% - Accent1 2" xfId="676"/>
    <cellStyle name="60% - 强调文字颜色 3 2 2" xfId="677"/>
    <cellStyle name="标题 3 2 2" xfId="678"/>
    <cellStyle name="60% - 强调文字颜色 3 2 3" xfId="679"/>
    <cellStyle name="20% - Accent5 2" xfId="680"/>
    <cellStyle name="输出 2_四川省2017年省对市（州）税收返还和转移支付分地区预算（草案）--社保处" xfId="681"/>
    <cellStyle name="0,0_x000d_&#10;NA_x000d_&#10;" xfId="682"/>
    <cellStyle name="20% - 强调文字颜色 2 2 2 2" xfId="683"/>
    <cellStyle name="差_2-62" xfId="684"/>
    <cellStyle name="常规 12" xfId="685"/>
    <cellStyle name="20% - Accent3" xfId="686"/>
    <cellStyle name="差_4-23" xfId="687"/>
    <cellStyle name="60% - 强调文字颜色 1 2_四川省2017年省对市（州）税收返还和转移支付分地区预算（草案）--社保处" xfId="688"/>
    <cellStyle name="差_促进扩大信贷增量_四川省2017年省对市（州）税收返还和转移支付分地区预算（草案）--社保处" xfId="689"/>
    <cellStyle name="差_汇总 2_2017年省对市(州)税收返还和转移支付预算" xfId="690"/>
    <cellStyle name="好_3-义务教育均衡发展专项" xfId="691"/>
    <cellStyle name="40% - 强调文字颜色 4 2 3" xfId="692"/>
    <cellStyle name="Linked Cell_2016年全省及省级财政收支执行及2017年预算草案表（20161206，预审自用稿）" xfId="693"/>
    <cellStyle name="40% - 强调文字颜色 3 2 2_2017年省对市(州)税收返还和转移支付预算" xfId="694"/>
    <cellStyle name="40% - Accent4_2016年四川省省级一般公共预算支出执行情况表" xfId="695"/>
    <cellStyle name="差_4-30" xfId="696"/>
    <cellStyle name="差_2015直接融资汇总表 3" xfId="697"/>
    <cellStyle name="60% - 强调文字颜色 3 2" xfId="698"/>
    <cellStyle name="20% - Accent1" xfId="699"/>
    <cellStyle name="40% - Accent2_2016年四川省省级一般公共预算支出执行情况表" xfId="700"/>
    <cellStyle name="输入 2 2" xfId="701"/>
    <cellStyle name="40% - Accent6_2016年四川省省级一般公共预算支出执行情况表" xfId="702"/>
    <cellStyle name="标题 4 2 2 2" xfId="703"/>
    <cellStyle name="40% - 强调文字颜色 3 2 3" xfId="704"/>
    <cellStyle name="60% - Accent1 2" xfId="705"/>
    <cellStyle name="输出 2 3" xfId="706"/>
    <cellStyle name="差_四川省2017年省对市（州）税收返还和转移支付分地区预算（草案）--社保处" xfId="707"/>
    <cellStyle name="常规 7_四川省2017年省对市（州）税收返还和转移支付分地区预算（草案）--社保处" xfId="708"/>
    <cellStyle name="标题 5 2 3" xfId="709"/>
    <cellStyle name="差_2-义务教育经费保障机制改革" xfId="710"/>
    <cellStyle name="Linked Cell" xfId="711"/>
    <cellStyle name="常规 30_2016年四川省省级一般公共预算支出执行情况表" xfId="712"/>
    <cellStyle name="20% - Accent3 2" xfId="713"/>
    <cellStyle name="常规 2 2 2 3" xfId="714"/>
    <cellStyle name="20% - Accent6 2" xfId="715"/>
    <cellStyle name="已访问的超链接" xfId="716" builtinId="9"/>
    <cellStyle name="差_其他工程费用计费_四川省2017年省对市（州）税收返还和转移支付分地区预算（草案）--社保处" xfId="717"/>
    <cellStyle name="差_8 2017年省对市（州）税收返还和转移支付预算分地区情况表（民族事业发展资金）(1)" xfId="718"/>
    <cellStyle name="差_促进扩大信贷增量 4" xfId="719"/>
    <cellStyle name="20% - 强调文字颜色 1 2 2_2017年省对市(州)税收返还和转移支付预算" xfId="720"/>
    <cellStyle name="常规 14 2" xfId="721"/>
    <cellStyle name="强调文字颜色 2" xfId="722" builtinId="33"/>
    <cellStyle name="20% - Accent6_2016年四川省省级一般公共预算支出执行情况表" xfId="723"/>
    <cellStyle name="好_Sheet19" xfId="724"/>
    <cellStyle name="差_Sheet25" xfId="725"/>
    <cellStyle name="20% - 强调文字颜色 2 2_四川省2017年省对市（州）税收返还和转移支付分地区预算（草案）--社保处" xfId="726"/>
    <cellStyle name="Note" xfId="727"/>
    <cellStyle name="20% - 强调文字颜色 1 2 2 2" xfId="728"/>
    <cellStyle name="40% - 强调文字颜色 2 2" xfId="729"/>
    <cellStyle name="差_Sheet29_四川省2017年省对市（州）税收返还和转移支付分地区预算（草案）--社保处" xfId="730"/>
    <cellStyle name="60% - 强调文字颜色 6 2 2 2" xfId="731"/>
    <cellStyle name="好_4-22" xfId="732"/>
    <cellStyle name="常规 10 2" xfId="733"/>
    <cellStyle name="好_2017年省对市(州)税收返还和转移支付预算" xfId="734"/>
    <cellStyle name="差_4-31" xfId="735"/>
    <cellStyle name="差_2015直接融资汇总表 4" xfId="736"/>
    <cellStyle name="常规 17 4_2016年四川省省级一般公共预算支出执行情况表" xfId="737"/>
    <cellStyle name="常规 31 2" xfId="738"/>
    <cellStyle name="常规 26 2" xfId="739"/>
    <cellStyle name="好 2 2 2" xfId="740"/>
    <cellStyle name="百分比 2 2" xfId="741"/>
    <cellStyle name="差_2015直接融资汇总表" xfId="742"/>
    <cellStyle name="Accent5" xfId="743"/>
    <cellStyle name="Accent4 2" xfId="744"/>
    <cellStyle name="Heading 4 2" xfId="745"/>
    <cellStyle name="Accent3" xfId="746"/>
    <cellStyle name="强调文字颜色 5 2 2 3" xfId="747"/>
    <cellStyle name="60% - 强调文字颜色 1 2 3" xfId="748"/>
    <cellStyle name="60% - 强调文字颜色 2 2" xfId="749"/>
    <cellStyle name="60% - 强调文字颜色 2 2 3" xfId="750"/>
    <cellStyle name="差_省级文物保护专项资金" xfId="751"/>
    <cellStyle name="60% - 强调文字颜色 2 2_四川省2017年省对市（州）税收返还和转移支付分地区预算（草案）--社保处" xfId="752"/>
    <cellStyle name="输入" xfId="753" builtinId="20"/>
    <cellStyle name="标题 4 2" xfId="754"/>
    <cellStyle name="40% - 强调文字颜色 2 2_四川省2017年省对市（州）税收返还和转移支付分地区预算（草案）--社保处" xfId="755"/>
    <cellStyle name="Neutral" xfId="756"/>
    <cellStyle name="差_%84表2：2016-2018年省级部门三年滚动规划报表" xfId="757"/>
    <cellStyle name="常规 16" xfId="758"/>
    <cellStyle name="常规 21" xfId="759"/>
    <cellStyle name="60% - 强调文字颜色 4 2 2" xfId="760"/>
    <cellStyle name="60% - 强调文字颜色 4 2 2 2" xfId="761"/>
    <cellStyle name="60% - 强调文字颜色 4" xfId="762" builtinId="44"/>
    <cellStyle name="60% - 强调文字颜色 4 2" xfId="763"/>
    <cellStyle name="60% - 强调文字颜色 5" xfId="764" builtinId="48"/>
    <cellStyle name="60% - 强调文字颜色 4 2 3" xfId="765"/>
    <cellStyle name="60% - 强调文字颜色 4 2 2 3" xfId="766"/>
    <cellStyle name="差_4-15" xfId="767"/>
    <cellStyle name="差_4-20" xfId="768"/>
    <cellStyle name="标题 1 2 2" xfId="769"/>
    <cellStyle name="20% - 强调文字颜色 5 2" xfId="770"/>
    <cellStyle name="差_1-12" xfId="771"/>
    <cellStyle name="常规 47 2 2" xfId="772"/>
    <cellStyle name="60% - 强调文字颜色 4 2_四川省2017年省对市（州）税收返还和转移支付分地区预算（草案）--社保处" xfId="773"/>
    <cellStyle name="差_12 2017年省对市（州）税收返还和转移支付预算分地区情况表（民族地区春节慰问经费）(1)" xfId="774"/>
    <cellStyle name="注释 2 3" xfId="775"/>
    <cellStyle name="汇总 2 2 2" xfId="776"/>
    <cellStyle name="差 2 2_2017年省对市(州)税收返还和转移支付预算" xfId="777"/>
    <cellStyle name="差_21 禁毒补助经费" xfId="778"/>
    <cellStyle name="差_5-农村教师周转房建设" xfId="779"/>
    <cellStyle name="Title" xfId="780"/>
    <cellStyle name="好_促进扩大信贷增量 2_2017年省对市(州)税收返还和转移支付预算" xfId="781"/>
    <cellStyle name="60% - Accent4" xfId="782"/>
    <cellStyle name="常规 11 2 3" xfId="783"/>
    <cellStyle name="好_科技口6-30-35" xfId="784"/>
    <cellStyle name="差_2015直接融资汇总表 2 2" xfId="785"/>
    <cellStyle name="好_4-15" xfId="786"/>
    <cellStyle name="好_4-20" xfId="787"/>
    <cellStyle name="60% - 强调文字颜色 6 2 2" xfId="788"/>
    <cellStyle name="60% - 强调文字颜色 6 2 2 3" xfId="789"/>
    <cellStyle name="好_4-23" xfId="790"/>
    <cellStyle name="常规 10 3" xfId="791"/>
    <cellStyle name="差_20 国防动员专项经费" xfId="792"/>
    <cellStyle name="60% - 强调文字颜色 6 2 3" xfId="793"/>
    <cellStyle name="常规 11" xfId="794"/>
    <cellStyle name="40% - 强调文字颜色 1" xfId="795" builtinId="31"/>
    <cellStyle name="60% - 强调文字颜色 6 2_四川省2017年省对市（州）税收返还和转移支付分地区预算（草案）--社保处" xfId="796"/>
    <cellStyle name="Heading 1 2" xfId="797"/>
    <cellStyle name="好_4-31" xfId="798"/>
    <cellStyle name="常规 10 6" xfId="799"/>
    <cellStyle name="常规 2 2 2 2" xfId="800"/>
    <cellStyle name="常规 6 2 3" xfId="801"/>
    <cellStyle name="常规 3_15-省级防震减灾分情况" xfId="802"/>
    <cellStyle name="差_2-55_四川省2017年省对市（州）税收返还和转移支付分地区预算（草案）--社保处" xfId="803"/>
    <cellStyle name="差_2-60_四川省2017年省对市（州）税收返还和转移支付分地区预算（草案）--社保处" xfId="804"/>
    <cellStyle name="好_2-46" xfId="805"/>
    <cellStyle name="好_Sheet20" xfId="806"/>
    <cellStyle name="好_Sheet15" xfId="807"/>
    <cellStyle name="常规 6 3_123" xfId="808"/>
    <cellStyle name="差_Sheet16" xfId="809"/>
    <cellStyle name="差_促进扩大信贷增量 3_四川省2017年省对市（州）税收返还和转移支付分地区预算（草案）--社保处" xfId="810"/>
    <cellStyle name="差_Sheet14_四川省2017年省对市（州）税收返还和转移支付分地区预算（草案）--社保处" xfId="811"/>
    <cellStyle name="Accent2" xfId="812"/>
    <cellStyle name="Accent2 2" xfId="813"/>
    <cellStyle name="Accent4" xfId="814"/>
    <cellStyle name="好_2-62_四川省2017年省对市（州）税收返还和转移支付分地区预算（草案）--社保处" xfId="815"/>
    <cellStyle name="20% - 强调文字颜色 2 2 2_2017年省对市(州)税收返还和转移支付预算" xfId="816"/>
    <cellStyle name="差_促进扩大信贷增量 2" xfId="817"/>
    <cellStyle name="常规 11 3" xfId="818"/>
    <cellStyle name="常规 13 2" xfId="819"/>
    <cellStyle name="40% - 强调文字颜色 4 2 2 2" xfId="820"/>
    <cellStyle name="差_5 2017年省对市（州）税收返还和转移支付预算分地区情况表（全国重点寺观教堂维修经费业生中央财政补助资金）(1)" xfId="821"/>
    <cellStyle name="常规 15 2" xfId="822"/>
    <cellStyle name="常规 20 2" xfId="823"/>
    <cellStyle name="Check Cell 2" xfId="824"/>
    <cellStyle name="Check Cell_2016年全省及省级财政收支执行及2017年预算草案表（20161206，预审自用稿）" xfId="825"/>
    <cellStyle name="Good" xfId="826"/>
    <cellStyle name="差_汇总" xfId="827"/>
    <cellStyle name="Heading 1" xfId="828"/>
    <cellStyle name="Explanatory Text" xfId="829"/>
    <cellStyle name="差_汇总 3_2017年省对市(州)税收返还和转移支付预算" xfId="830"/>
    <cellStyle name="链接单元格 2 2 3" xfId="831"/>
    <cellStyle name="差_19 征兵经费" xfId="832"/>
    <cellStyle name="差_4-8" xfId="833"/>
    <cellStyle name="常规 2 2" xfId="834"/>
    <cellStyle name="20% - Accent3_2016年四川省省级一般公共预算支出执行情况表" xfId="835"/>
    <cellStyle name="40% - Accent5" xfId="836"/>
    <cellStyle name="差_4-11" xfId="837"/>
    <cellStyle name="Heading 1_2016年全省及省级财政收支执行及2017年预算草案表（20161206，预审自用稿）" xfId="838"/>
    <cellStyle name="差_24 维稳经费" xfId="839"/>
    <cellStyle name="Heading 2_2016年全省及省级财政收支执行及2017年预算草案表（20161206，预审自用稿）" xfId="840"/>
    <cellStyle name="Output_2016年全省及省级财政收支执行及2017年预算草案表（20161206，预审自用稿）" xfId="841"/>
    <cellStyle name="好_1-学前教育发展专项资金" xfId="842"/>
    <cellStyle name="好_地方纪检监察机关办案补助专项资金" xfId="843"/>
    <cellStyle name="标题 1 2 2 3" xfId="844"/>
    <cellStyle name="20% - Accent1_2016年四川省省级一般公共预算支出执行情况表" xfId="845"/>
    <cellStyle name="好_文化产业发展专项资金" xfId="846"/>
    <cellStyle name="Total" xfId="847"/>
    <cellStyle name="Note_2016年全省及省级财政收支执行及2017年预算草案表（20161206，预审自用稿）" xfId="848"/>
    <cellStyle name="Warning Text" xfId="849"/>
    <cellStyle name="Warning Text 2" xfId="850"/>
    <cellStyle name="差_公共文化服务体系建设" xfId="851"/>
    <cellStyle name="好 2 2" xfId="852"/>
    <cellStyle name="百分比 2" xfId="853"/>
    <cellStyle name="差 2 3" xfId="854"/>
    <cellStyle name="好 2 2 3" xfId="855"/>
    <cellStyle name="常规_省级科预算草案表1.14 2" xfId="856"/>
    <cellStyle name="百分比 2 3" xfId="857"/>
    <cellStyle name="百分比 2 3 3" xfId="858"/>
    <cellStyle name="百分比 2 5" xfId="859"/>
    <cellStyle name="标题 3 2 2_2017年省对市(州)税收返还和转移支付预算" xfId="860"/>
    <cellStyle name="差_促进扩大信贷增量 2_2017年省对市(州)税收返还和转移支付预算" xfId="861"/>
    <cellStyle name="差_国家文物保护专项资金" xfId="862"/>
    <cellStyle name="标题 1 2 2 2" xfId="863"/>
    <cellStyle name="20% - 强调文字颜色 6 2 2 2" xfId="864"/>
    <cellStyle name="常规 2 5_2017年省对市(州)税收返还和转移支付预算" xfId="865"/>
    <cellStyle name="标题 1 2 3" xfId="866"/>
    <cellStyle name="标题 2 2 2" xfId="867"/>
    <cellStyle name="标题 2 2 2 2" xfId="868"/>
    <cellStyle name="标题 2 2 2 3" xfId="869"/>
    <cellStyle name="好_汇总_2017年省对市(州)税收返还和转移支付预算" xfId="870"/>
    <cellStyle name="常规 10 2 2_2017年省对市(州)税收返还和转移支付预算" xfId="871"/>
    <cellStyle name="0,0_x000d_&#10;NA_x000d_&#10; 3" xfId="872"/>
    <cellStyle name="常规 10_123" xfId="873"/>
    <cellStyle name="标题 2 2 2_2017年省对市(州)税收返还和转移支付预算" xfId="874"/>
    <cellStyle name="差_促进扩大信贷增量 2 2" xfId="875"/>
    <cellStyle name="常规 10 2_2017年省对市(州)税收返还和转移支付预算" xfId="876"/>
    <cellStyle name="0,0_x000d_&#10;NA_x000d_&#10; 2 2" xfId="877"/>
    <cellStyle name="标题 2 2 3" xfId="878"/>
    <cellStyle name="标题 3 2" xfId="879"/>
    <cellStyle name="标题 3 2 2 2" xfId="880"/>
    <cellStyle name="常规_社保基金预算报人大建议表样 3" xfId="881"/>
    <cellStyle name="常规 17 4" xfId="882"/>
    <cellStyle name="差_少数民族文化事业发展专项资金" xfId="883"/>
    <cellStyle name="差_2-65_四川省2017年省对市（州）税收返还和转移支付分地区预算（草案）--社保处" xfId="884"/>
    <cellStyle name="常规 17 2_2016年四川省省级一般公共预算支出执行情况表" xfId="885"/>
    <cellStyle name="标题 3 2 3" xfId="886"/>
    <cellStyle name="常规 18 2" xfId="887"/>
    <cellStyle name="差_1-学前教育发展专项资金" xfId="888"/>
    <cellStyle name="标题 5 3" xfId="889"/>
    <cellStyle name="差_4-21" xfId="890"/>
    <cellStyle name="差 2" xfId="891"/>
    <cellStyle name="差 2 2" xfId="892"/>
    <cellStyle name="差_2-59_四川省2017年省对市（州）税收返还和转移支付分地区预算（草案）--社保处" xfId="893"/>
    <cellStyle name="计算 2 2_2017年省对市(州)税收返还和转移支付预算" xfId="894"/>
    <cellStyle name="好_2015财金互动汇总（加人行、补成都）" xfId="895"/>
    <cellStyle name="好_2-50_四川省2017年省对市（州）税收返还和转移支付分地区预算（草案）--社保处" xfId="896"/>
    <cellStyle name="好_2-45_四川省2017年省对市（州）税收返还和转移支付分地区预算（草案）--社保处" xfId="897"/>
    <cellStyle name="差_2015财金互动汇总（加人行、补成都）_2017年省对市(州)税收返还和转移支付预算" xfId="898"/>
    <cellStyle name="差_2015直接融资汇总表 2 2_2017年省对市(州)税收返还和转移支付预算" xfId="899"/>
    <cellStyle name="差 2_四川省2017年省对市（州）税收返还和转移支付分地区预算（草案）--社保处" xfId="900"/>
    <cellStyle name="差 2 2 3" xfId="901"/>
    <cellStyle name="差_123" xfId="902"/>
    <cellStyle name="差_汇总_1 2" xfId="903"/>
    <cellStyle name="差_国家级非物质文化遗产保护专项资金" xfId="904"/>
    <cellStyle name="好_5-农村教师周转房建设" xfId="905"/>
    <cellStyle name="差_15-省级防震减灾分情况" xfId="906"/>
    <cellStyle name="20% - 强调文字颜色 6 2" xfId="907"/>
    <cellStyle name="差_26 地方纪检监察机关办案补助专项资金" xfId="908"/>
    <cellStyle name="强调文字颜色 2 2" xfId="909"/>
    <cellStyle name="好_2015财金互动汇总（加人行、补成都） 2_2017年省对市(州)税收返还和转移支付预算" xfId="910"/>
    <cellStyle name="差_2015财金互动汇总（加人行、补成都） 2 2" xfId="911"/>
    <cellStyle name="差_2015财金互动汇总（加人行、补成都） 2 2_2017年省对市(州)税收返还和转移支付预算" xfId="912"/>
    <cellStyle name="好_促进扩大信贷增量_2017年省对市(州)税收返还和转移支付预算" xfId="913"/>
    <cellStyle name="检查单元格" xfId="914" builtinId="23"/>
    <cellStyle name="差_2015财金互动汇总（加人行、补成都） 2 3" xfId="915"/>
    <cellStyle name="好_4-24" xfId="916"/>
    <cellStyle name="常规 10 4" xfId="917"/>
    <cellStyle name="差_省级科技计划项目专项资金" xfId="918"/>
    <cellStyle name="常规 9 2_123" xfId="919"/>
    <cellStyle name="好_4-29" xfId="920"/>
    <cellStyle name="差_2015财金互动汇总（加人行、补成都） 2_2017年省对市(州)税收返还和转移支付预算" xfId="921"/>
    <cellStyle name="计算 2" xfId="922"/>
    <cellStyle name="好 2_四川省2017年省对市（州）税收返还和转移支付分地区预算（草案）--社保处" xfId="923"/>
    <cellStyle name="60% - 强调文字颜色 5 2" xfId="924"/>
    <cellStyle name="差_2015财金互动汇总（加人行、补成都） 3" xfId="925"/>
    <cellStyle name="20% - 强调文字颜色 3 2" xfId="926"/>
    <cellStyle name="差_7-普惠金融政府和社会资本合作以奖代补资金" xfId="927"/>
    <cellStyle name="_ET_STYLE_NoName_00_" xfId="928"/>
    <cellStyle name="差_2015财金互动汇总（加人行、补成都） 4" xfId="929"/>
    <cellStyle name="解释性文本 2" xfId="930"/>
    <cellStyle name="差_2015直接融资汇总表 2 3" xfId="931"/>
    <cellStyle name="强调文字颜色 1 2" xfId="932"/>
    <cellStyle name="差_2015直接融资汇总表_2017年省对市(州)税收返还和转移支付预算" xfId="933"/>
    <cellStyle name="好_4-21" xfId="934"/>
    <cellStyle name="差_2015直接融资汇总表 2_2017年省对市(州)税收返还和转移支付预算" xfId="935"/>
    <cellStyle name="差_汇总_1 2 3" xfId="936"/>
    <cellStyle name="40% - 强调文字颜色 6" xfId="937" builtinId="51"/>
    <cellStyle name="差_23 铁路护路专项经费" xfId="938"/>
    <cellStyle name="常规 9" xfId="939"/>
    <cellStyle name="样式 1 2" xfId="940"/>
    <cellStyle name="常规 10 2 2 2" xfId="941"/>
    <cellStyle name="常规 10" xfId="942"/>
    <cellStyle name="差_2-60" xfId="943"/>
    <cellStyle name="差_2-55" xfId="944"/>
    <cellStyle name="好_Sheet25" xfId="945"/>
    <cellStyle name="好_6" xfId="946"/>
    <cellStyle name="Bad 2" xfId="947"/>
    <cellStyle name="差_Sheet26" xfId="948"/>
    <cellStyle name="常规 10 4 3 2" xfId="949"/>
    <cellStyle name="常规 6 2" xfId="950"/>
    <cellStyle name="差_2-67_四川省2017年省对市（州）税收返还和转移支付分地区预算（草案）--社保处" xfId="951"/>
    <cellStyle name="强调文字颜色 5 2_四川省2017年省对市（州）税收返还和转移支付分地区预算（草案）--社保处" xfId="952"/>
    <cellStyle name="差_3 2017年省对市（州）税收返还和转移支付预算分地区情况表（到村任职）" xfId="953"/>
    <cellStyle name="差_4" xfId="954"/>
    <cellStyle name="差_地方纪检监察机关办案补助专项资金" xfId="955"/>
    <cellStyle name="常规 2 3" xfId="956"/>
    <cellStyle name="差_4-9" xfId="957"/>
    <cellStyle name="好_Sheet14" xfId="958"/>
    <cellStyle name="差_Sheet20" xfId="959"/>
    <cellStyle name="差_Sheet15" xfId="960"/>
    <cellStyle name="好_2-45" xfId="961"/>
    <cellStyle name="好_2-50" xfId="962"/>
    <cellStyle name="差_促进扩大信贷增量 2 3" xfId="963"/>
    <cellStyle name="好_Sheet16" xfId="964"/>
    <cellStyle name="好_2" xfId="965"/>
    <cellStyle name="差_Sheet22" xfId="966"/>
    <cellStyle name="Normal_APR" xfId="967"/>
    <cellStyle name="差_Sheet22_四川省2017年省对市（州）税收返还和转移支付分地区预算（草案）--社保处" xfId="968"/>
    <cellStyle name="差_2" xfId="969"/>
    <cellStyle name="标题 1 2" xfId="970"/>
    <cellStyle name="好_2-52_四川省2017年省对市（州）税收返还和转移支付分地区预算（草案）--社保处" xfId="971"/>
    <cellStyle name="好_2015直接融资汇总表 3_2017年省对市(州)税收返还和转移支付预算" xfId="972"/>
    <cellStyle name="好_2-55" xfId="973"/>
    <cellStyle name="好_2-60" xfId="974"/>
    <cellStyle name="强调文字颜色 4 2 2" xfId="975"/>
    <cellStyle name="差_Sheet25_四川省2017年省对市（州）税收返还和转移支付分地区预算（草案）--社保处" xfId="976"/>
    <cellStyle name="好_2-55_四川省2017年省对市（州）税收返还和转移支付分地区预算（草案）--社保处" xfId="977"/>
    <cellStyle name="好_2-60_四川省2017年省对市（州）税收返还和转移支付分地区预算（草案）--社保处" xfId="978"/>
    <cellStyle name="好_Sheet26" xfId="979"/>
    <cellStyle name="Calculation 2" xfId="980"/>
    <cellStyle name="差_Sheet32" xfId="981"/>
    <cellStyle name="差_Sheet27" xfId="982"/>
    <cellStyle name="好_Sheet33" xfId="983"/>
    <cellStyle name="Total 2" xfId="984"/>
    <cellStyle name="差_Sheet29" xfId="985"/>
    <cellStyle name="好_10 2017年省对市（州）税收返还和转移支付预算分地区情况表（寺观教堂维修补助资金）(1)" xfId="986"/>
    <cellStyle name="20% - 强调文字颜色 1 2 2" xfId="987"/>
    <cellStyle name="好_2-59" xfId="988"/>
    <cellStyle name="好_Sheet32" xfId="989"/>
    <cellStyle name="好_Sheet27" xfId="990"/>
    <cellStyle name="差_27 妇女儿童事业发展专项资金" xfId="991"/>
    <cellStyle name="差_Sheet33" xfId="992"/>
    <cellStyle name="好_2-58_四川省2017年省对市（州）税收返还和转移支付分地区预算（草案）--社保处" xfId="993"/>
    <cellStyle name="好_2015财金互动汇总（加人行、补成都） 3" xfId="994"/>
    <cellStyle name="差_促进扩大信贷增量" xfId="995"/>
    <cellStyle name="差_汇总 3" xfId="996"/>
    <cellStyle name="千位分隔 3 2 2" xfId="997"/>
    <cellStyle name="差_2-62_四川省2017年省对市（州）税收返还和转移支付分地区预算（草案）--社保处" xfId="998"/>
    <cellStyle name="差_汇总 3_四川省2017年省对市（州）税收返还和转移支付分地区预算（草案）--社保处" xfId="999"/>
    <cellStyle name="好_2016年四川省省级一般公共预算支出执行情况表" xfId="1000"/>
    <cellStyle name="差_汇总 4" xfId="1001"/>
    <cellStyle name="千位分隔 3 3" xfId="1002"/>
    <cellStyle name="差_汇总_1" xfId="1003"/>
    <cellStyle name="警告文本 2 2 2" xfId="1004"/>
    <cellStyle name="20% - 强调文字颜色 3 2_四川省2017年省对市（州）税收返还和转移支付分地区预算（草案）--社保处" xfId="1005"/>
    <cellStyle name="差_汇总_1 3_2017年省对市(州)税收返还和转移支付预算" xfId="1006"/>
    <cellStyle name="千位分隔 3 4" xfId="1007"/>
    <cellStyle name="常规_(陈诚修改稿)2006年全省及省级财政决算及07年预算执行情况表(A4 留底自用) 2 2 2" xfId="1008"/>
    <cellStyle name="差_汇总_2" xfId="1009"/>
    <cellStyle name="好_博物馆纪念馆逐步免费开放补助资金" xfId="1010"/>
    <cellStyle name="差_汇总_2 2" xfId="1011"/>
    <cellStyle name="差_汇总_2 2 2_2017年省对市(州)税收返还和转移支付预算" xfId="1012"/>
    <cellStyle name="差_汇总_2 2 2_四川省2017年省对市（州）税收返还和转移支付分地区预算（草案）--社保处" xfId="1013"/>
    <cellStyle name="差_汇总_2 3" xfId="1014"/>
    <cellStyle name="常规_省级科预算草案表1.14 3" xfId="1015"/>
    <cellStyle name="百分比 2 4" xfId="1016"/>
    <cellStyle name="差_汇总_2 3_2017年省对市(州)税收返还和转移支付预算" xfId="1017"/>
    <cellStyle name="好_2015直接融资汇总表 2_2017年省对市(州)税收返还和转移支付预算" xfId="1018"/>
    <cellStyle name="常规 10 2 3" xfId="1019"/>
    <cellStyle name="差_汇总_2 3_四川省2017年省对市（州）税收返还和转移支付分地区预算（草案）--社保处" xfId="1020"/>
    <cellStyle name="差_美术馆公共图书馆文化馆（站）免费开放专项资金" xfId="1021"/>
    <cellStyle name="差_其他工程费用计费" xfId="1022"/>
    <cellStyle name="差_4-14" xfId="1023"/>
    <cellStyle name="差_Sheet2" xfId="1024"/>
    <cellStyle name="差_省级文化发展专项资金" xfId="1025"/>
    <cellStyle name="差_四川省2017年省对市（州）税收返还和转移支付分地区预算（草案）--教科文处" xfId="1026"/>
    <cellStyle name="强调文字颜色 2 2 2" xfId="1027"/>
    <cellStyle name="差_四川省2017年省对市（州）税收返还和转移支付分地区预算（草案）--债务金融处" xfId="1028"/>
    <cellStyle name="差_体育场馆免费低收费开放补助资金" xfId="1029"/>
    <cellStyle name="差_文化产业发展专项资金" xfId="1030"/>
    <cellStyle name="链接单元格 2 2_2017年省对市(州)税收返还和转移支付预算" xfId="1031"/>
    <cellStyle name="常规 10 2 2" xfId="1032"/>
    <cellStyle name="常规 10 2 2 3" xfId="1033"/>
    <cellStyle name="好_%84表2：2016-2018年省级部门三年滚动规划报表" xfId="1034"/>
    <cellStyle name="常规 10 2 4" xfId="1035"/>
    <cellStyle name="好_2015直接融资汇总表 2" xfId="1036"/>
    <cellStyle name="常规_10-本级基本支出" xfId="1037"/>
    <cellStyle name="常规 10 3_123" xfId="1038"/>
    <cellStyle name="常规 10 4 3 7" xfId="1039"/>
    <cellStyle name="常规 11 2" xfId="1040"/>
    <cellStyle name="常规 11 2_2017年省对市(州)税收返还和转移支付预算" xfId="1041"/>
    <cellStyle name="好_20 国防动员专项经费" xfId="1042"/>
    <cellStyle name="常规 12 2" xfId="1043"/>
    <cellStyle name="常规 13_四川省2017年省对市（州）税收返还和转移支付分地区预算（草案）--社保处" xfId="1044"/>
    <cellStyle name="好_4-9" xfId="1045"/>
    <cellStyle name="警告文本 2 2_2017年省对市(州)税收返还和转移支付预算" xfId="1046"/>
    <cellStyle name="差_2-财金互动" xfId="1047"/>
    <cellStyle name="常规 15 4" xfId="1048"/>
    <cellStyle name="常规 20 4" xfId="1049"/>
    <cellStyle name="好_汇总 2_2017年省对市(州)税收返还和转移支付预算" xfId="1050"/>
    <cellStyle name="好_2015直接融资汇总表 2 2_2017年省对市(州)税收返还和转移支付预算" xfId="1051"/>
    <cellStyle name="检查单元格 2 2 2" xfId="1052"/>
    <cellStyle name="差_2-67" xfId="1053"/>
    <cellStyle name="常规 17" xfId="1054"/>
    <cellStyle name="常规 22" xfId="1055"/>
    <cellStyle name="强调文字颜色 5 2 2 2" xfId="1056"/>
    <cellStyle name="好_公共文化服务体系建设" xfId="1057"/>
    <cellStyle name="差_2017年省对市（州）税收返还和转移支付预算分地区情况表（华侨事务补助）(1)" xfId="1058"/>
    <cellStyle name="检查单元格 2 2 3" xfId="1059"/>
    <cellStyle name="常规 17 2" xfId="1060"/>
    <cellStyle name="常规 22 2" xfId="1061"/>
    <cellStyle name="输入 2 3" xfId="1062"/>
    <cellStyle name="常规_社保基金预算报人大建议表样 3 2" xfId="1063"/>
    <cellStyle name="标题 4 2 2 3" xfId="1064"/>
    <cellStyle name="常规 17 4 2" xfId="1065"/>
    <cellStyle name="常规_(陈诚修改稿)2006年全省及省级财政决算及07年预算执行情况表(A4 留底自用) 2 2 2 2" xfId="1066"/>
    <cellStyle name="常规 17_2016年四川省省级一般公共预算支出执行情况表" xfId="1067"/>
    <cellStyle name="常规 18" xfId="1068"/>
    <cellStyle name="常规 23" xfId="1069"/>
    <cellStyle name="常规 19" xfId="1070"/>
    <cellStyle name="常规 24" xfId="1071"/>
    <cellStyle name="常规 2" xfId="1072"/>
    <cellStyle name="常规 2 2 2" xfId="1073"/>
    <cellStyle name="好_4-14" xfId="1074"/>
    <cellStyle name="常规 48 2 2" xfId="1075"/>
    <cellStyle name="常规 2 2 2_2017年省对市(州)税收返还和转移支付预算" xfId="1076"/>
    <cellStyle name="差_汇总 2 3" xfId="1077"/>
    <cellStyle name="常规 2 2 4" xfId="1078"/>
    <cellStyle name="千位分隔 2 3 2" xfId="1079"/>
    <cellStyle name="常规 2 2_2017年省对市(州)税收返还和转移支付预算" xfId="1080"/>
    <cellStyle name="60% - 强调文字颜色 6 2" xfId="1081"/>
    <cellStyle name="好_2-58" xfId="1082"/>
    <cellStyle name="常规 2 3 2 3" xfId="1083"/>
    <cellStyle name="计算 2 2 3" xfId="1084"/>
    <cellStyle name="好_4-农村义教“营养改善计划”" xfId="1085"/>
    <cellStyle name="常规 2 3_2017年省对市(州)税收返还和转移支付预算" xfId="1086"/>
    <cellStyle name="常规 2 4" xfId="1087"/>
    <cellStyle name="常规 2 4 2" xfId="1088"/>
    <cellStyle name="差_Sheet15_四川省2017年省对市（州）税收返还和转移支付分地区预算（草案）--社保处" xfId="1089"/>
    <cellStyle name="差_Sheet20_四川省2017年省对市（州）税收返还和转移支付分地区预算（草案）--社保处" xfId="1090"/>
    <cellStyle name="差_13 2017年省对市（州）税收返还和转移支付预算分地区情况表（审计能力提升专项经费）(1)" xfId="1091"/>
    <cellStyle name="常规 2 5" xfId="1092"/>
    <cellStyle name="常规 2 5 3" xfId="1093"/>
    <cellStyle name="常规 2 6" xfId="1094"/>
    <cellStyle name="常规 2_%84表2：2016-2018年省级部门三年滚动规划报表" xfId="1095"/>
    <cellStyle name="常规 20 2 2" xfId="1096"/>
    <cellStyle name="常规 20 2_2016年社保基金收支执行及2017年预算草案表" xfId="1097"/>
  </cellStyles>
  <dxfs count="1">
    <dxf>
      <fill>
        <patternFill patternType="solid">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9" Type="http://schemas.openxmlformats.org/officeDocument/2006/relationships/sharedStrings" Target="sharedStrings.xml"/><Relationship Id="rId68" Type="http://schemas.openxmlformats.org/officeDocument/2006/relationships/styles" Target="styles.xml"/><Relationship Id="rId67" Type="http://schemas.openxmlformats.org/officeDocument/2006/relationships/theme" Target="theme/theme1.xml"/><Relationship Id="rId66" Type="http://schemas.openxmlformats.org/officeDocument/2006/relationships/externalLink" Target="externalLinks/externalLink22.xml"/><Relationship Id="rId65" Type="http://schemas.openxmlformats.org/officeDocument/2006/relationships/externalLink" Target="externalLinks/externalLink21.xml"/><Relationship Id="rId64" Type="http://schemas.openxmlformats.org/officeDocument/2006/relationships/externalLink" Target="externalLinks/externalLink20.xml"/><Relationship Id="rId63" Type="http://schemas.openxmlformats.org/officeDocument/2006/relationships/externalLink" Target="externalLinks/externalLink19.xml"/><Relationship Id="rId62" Type="http://schemas.openxmlformats.org/officeDocument/2006/relationships/externalLink" Target="externalLinks/externalLink18.xml"/><Relationship Id="rId61" Type="http://schemas.openxmlformats.org/officeDocument/2006/relationships/externalLink" Target="externalLinks/externalLink17.xml"/><Relationship Id="rId60" Type="http://schemas.openxmlformats.org/officeDocument/2006/relationships/externalLink" Target="externalLinks/externalLink16.xml"/><Relationship Id="rId6" Type="http://schemas.openxmlformats.org/officeDocument/2006/relationships/worksheet" Target="worksheets/sheet6.xml"/><Relationship Id="rId59" Type="http://schemas.openxmlformats.org/officeDocument/2006/relationships/externalLink" Target="externalLinks/externalLink15.xml"/><Relationship Id="rId58" Type="http://schemas.openxmlformats.org/officeDocument/2006/relationships/externalLink" Target="externalLinks/externalLink14.xml"/><Relationship Id="rId57" Type="http://schemas.openxmlformats.org/officeDocument/2006/relationships/externalLink" Target="externalLinks/externalLink13.xml"/><Relationship Id="rId56" Type="http://schemas.openxmlformats.org/officeDocument/2006/relationships/externalLink" Target="externalLinks/externalLink12.xml"/><Relationship Id="rId55" Type="http://schemas.openxmlformats.org/officeDocument/2006/relationships/externalLink" Target="externalLinks/externalLink11.xml"/><Relationship Id="rId54" Type="http://schemas.openxmlformats.org/officeDocument/2006/relationships/externalLink" Target="externalLinks/externalLink10.xml"/><Relationship Id="rId53" Type="http://schemas.openxmlformats.org/officeDocument/2006/relationships/externalLink" Target="externalLinks/externalLink9.xml"/><Relationship Id="rId52" Type="http://schemas.openxmlformats.org/officeDocument/2006/relationships/externalLink" Target="externalLinks/externalLink8.xml"/><Relationship Id="rId51" Type="http://schemas.openxmlformats.org/officeDocument/2006/relationships/externalLink" Target="externalLinks/externalLink7.xml"/><Relationship Id="rId50" Type="http://schemas.openxmlformats.org/officeDocument/2006/relationships/externalLink" Target="externalLinks/externalLink6.xml"/><Relationship Id="rId5" Type="http://schemas.openxmlformats.org/officeDocument/2006/relationships/worksheet" Target="worksheets/sheet5.xml"/><Relationship Id="rId49" Type="http://schemas.openxmlformats.org/officeDocument/2006/relationships/externalLink" Target="externalLinks/externalLink5.xml"/><Relationship Id="rId48" Type="http://schemas.openxmlformats.org/officeDocument/2006/relationships/externalLink" Target="externalLinks/externalLink4.xml"/><Relationship Id="rId47" Type="http://schemas.openxmlformats.org/officeDocument/2006/relationships/externalLink" Target="externalLinks/externalLink3.xml"/><Relationship Id="rId46" Type="http://schemas.openxmlformats.org/officeDocument/2006/relationships/externalLink" Target="externalLinks/externalLink2.xml"/><Relationship Id="rId45" Type="http://schemas.openxmlformats.org/officeDocument/2006/relationships/externalLink" Target="externalLinks/externalLink1.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user/Desktop//2023&#24180;/2023&#24180;&#39044;&#31639;/&#24635;&#39044;&#31639;&#20844;&#31034;/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user/Desktop//2022&#24180;/2022&#24180;&#39044;&#31639;/&#39044;&#31639;&#20844;&#24320;/&#38376;&#25143;&#32593;&#20844;&#31034;/&#39044;&#31639;/7.12&#26681;&#25454;&#26032;&#27169;&#26495;&#25913;/2022&#24180;/RecoveredExternalLink2"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2022&#24180;/2022&#24180;&#39044;&#31639;/&#39044;&#31639;&#20844;&#24320;/&#38376;&#25143;&#32593;&#20844;&#31034;/&#39044;&#31639;/7.12&#26681;&#25454;&#26032;&#27169;&#26495;&#25913;/2022&#24180;/RecoveredExternalLink3"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user/Desktop/G:/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24180;/2022&#24180;&#39044;&#31639;/&#39044;&#31639;&#20844;&#24320;/&#38376;&#25143;&#32593;&#20844;&#31034;/&#39044;&#31639;/7.12&#26681;&#25454;&#26032;&#27169;&#26495;&#25913;/2022&#24180;/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24180;/2022&#24180;&#39044;&#31639;/&#39044;&#31639;&#20844;&#24320;/&#38376;&#25143;&#32593;&#20844;&#31034;/&#39044;&#31639;/7.12&#26681;&#25454;&#26032;&#27169;&#26495;&#25913;/2022&#24180;/RecoveredExternalLink4"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24180;/2022&#24180;&#39044;&#31639;/&#39044;&#31639;&#20844;&#24320;/&#38376;&#25143;&#32593;&#20844;&#31034;/&#39044;&#31639;/7.12&#26681;&#25454;&#26032;&#27169;&#26495;&#25913;/2022&#24180;/RecoveredExternalLink5"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user/Desktop//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L31"/>
  <sheetViews>
    <sheetView zoomScale="85" zoomScaleNormal="85" workbookViewId="0">
      <pane ySplit="4" topLeftCell="A10" activePane="bottomLeft" state="frozen"/>
      <selection/>
      <selection pane="bottomLeft" activeCell="J28" sqref="J28"/>
    </sheetView>
  </sheetViews>
  <sheetFormatPr defaultColWidth="9" defaultRowHeight="19.5" customHeight="1"/>
  <cols>
    <col min="1" max="1" width="68.5" customWidth="1"/>
    <col min="2" max="2" width="40.875" style="435" customWidth="1"/>
  </cols>
  <sheetData>
    <row r="1" ht="33" customHeight="1" spans="1:1">
      <c r="A1" s="438" t="s">
        <v>0</v>
      </c>
    </row>
    <row r="2" ht="49.5" customHeight="1" spans="1:2">
      <c r="A2" s="587" t="s">
        <v>1</v>
      </c>
      <c r="B2" s="587"/>
    </row>
    <row r="3" ht="26.25" customHeight="1" spans="1:2">
      <c r="A3" s="588"/>
      <c r="B3" s="607" t="s">
        <v>2</v>
      </c>
    </row>
    <row r="4" ht="30" customHeight="1" spans="1:2">
      <c r="A4" s="211" t="s">
        <v>3</v>
      </c>
      <c r="B4" s="608" t="s">
        <v>4</v>
      </c>
    </row>
    <row r="5" ht="30" customHeight="1" spans="1:2">
      <c r="A5" s="609" t="s">
        <v>5</v>
      </c>
      <c r="B5" s="610">
        <f>SUM(B6:B21)</f>
        <v>17470</v>
      </c>
    </row>
    <row r="6" ht="30" customHeight="1" spans="1:2">
      <c r="A6" s="543" t="s">
        <v>6</v>
      </c>
      <c r="B6" s="544">
        <v>9230</v>
      </c>
    </row>
    <row r="7" ht="30" customHeight="1" spans="1:2">
      <c r="A7" s="543" t="s">
        <v>7</v>
      </c>
      <c r="B7" s="544"/>
    </row>
    <row r="8" ht="30" customHeight="1" spans="1:2">
      <c r="A8" s="543" t="s">
        <v>8</v>
      </c>
      <c r="B8" s="544">
        <v>1800</v>
      </c>
    </row>
    <row r="9" ht="30" customHeight="1" spans="1:2">
      <c r="A9" s="543" t="s">
        <v>9</v>
      </c>
      <c r="B9" s="544"/>
    </row>
    <row r="10" ht="30" customHeight="1" spans="1:2">
      <c r="A10" s="543" t="s">
        <v>10</v>
      </c>
      <c r="B10" s="544">
        <v>600</v>
      </c>
    </row>
    <row r="11" ht="30" customHeight="1" spans="1:2">
      <c r="A11" s="543" t="s">
        <v>11</v>
      </c>
      <c r="B11" s="544">
        <v>420</v>
      </c>
    </row>
    <row r="12" ht="30" customHeight="1" spans="1:12">
      <c r="A12" s="543" t="s">
        <v>12</v>
      </c>
      <c r="B12" s="544">
        <v>900</v>
      </c>
      <c r="L12" s="614"/>
    </row>
    <row r="13" ht="30" customHeight="1" spans="1:2">
      <c r="A13" s="543" t="s">
        <v>13</v>
      </c>
      <c r="B13" s="544">
        <v>1400</v>
      </c>
    </row>
    <row r="14" ht="30" customHeight="1" spans="1:2">
      <c r="A14" s="543" t="s">
        <v>14</v>
      </c>
      <c r="B14" s="544">
        <v>400</v>
      </c>
    </row>
    <row r="15" ht="30" customHeight="1" spans="1:2">
      <c r="A15" s="543" t="s">
        <v>15</v>
      </c>
      <c r="B15" s="544">
        <v>450</v>
      </c>
    </row>
    <row r="16" ht="30" customHeight="1" spans="1:2">
      <c r="A16" s="543" t="s">
        <v>16</v>
      </c>
      <c r="B16" s="544">
        <v>200</v>
      </c>
    </row>
    <row r="17" ht="30" customHeight="1" spans="1:2">
      <c r="A17" s="543" t="s">
        <v>17</v>
      </c>
      <c r="B17" s="544">
        <v>600</v>
      </c>
    </row>
    <row r="18" ht="30" customHeight="1" spans="1:2">
      <c r="A18" s="543" t="s">
        <v>18</v>
      </c>
      <c r="B18" s="544">
        <v>500</v>
      </c>
    </row>
    <row r="19" ht="30" customHeight="1" spans="1:2">
      <c r="A19" s="543" t="s">
        <v>19</v>
      </c>
      <c r="B19" s="544">
        <v>950</v>
      </c>
    </row>
    <row r="20" ht="30" customHeight="1" spans="1:2">
      <c r="A20" s="611" t="s">
        <v>20</v>
      </c>
      <c r="B20" s="544">
        <v>20</v>
      </c>
    </row>
    <row r="21" ht="30" customHeight="1" spans="1:2">
      <c r="A21" s="543" t="s">
        <v>21</v>
      </c>
      <c r="B21" s="544"/>
    </row>
    <row r="22" ht="30" customHeight="1" spans="1:2">
      <c r="A22" s="609" t="s">
        <v>22</v>
      </c>
      <c r="B22" s="612">
        <f>SUM(B23:B29)</f>
        <v>6330</v>
      </c>
    </row>
    <row r="23" ht="30" customHeight="1" spans="1:2">
      <c r="A23" s="543" t="s">
        <v>23</v>
      </c>
      <c r="B23" s="544">
        <v>2685</v>
      </c>
    </row>
    <row r="24" ht="30" customHeight="1" spans="1:2">
      <c r="A24" s="543" t="s">
        <v>24</v>
      </c>
      <c r="B24" s="544">
        <v>300</v>
      </c>
    </row>
    <row r="25" ht="30" customHeight="1" spans="1:2">
      <c r="A25" s="543" t="s">
        <v>25</v>
      </c>
      <c r="B25" s="544">
        <v>1000</v>
      </c>
    </row>
    <row r="26" ht="30" customHeight="1" spans="1:2">
      <c r="A26" s="543" t="s">
        <v>26</v>
      </c>
      <c r="B26" s="544"/>
    </row>
    <row r="27" ht="30" customHeight="1" spans="1:2">
      <c r="A27" s="483" t="s">
        <v>27</v>
      </c>
      <c r="B27" s="544">
        <v>2295</v>
      </c>
    </row>
    <row r="28" ht="30" customHeight="1" spans="1:2">
      <c r="A28" s="613" t="s">
        <v>28</v>
      </c>
      <c r="B28" s="544"/>
    </row>
    <row r="29" ht="30" customHeight="1" spans="1:2">
      <c r="A29" s="543" t="s">
        <v>29</v>
      </c>
      <c r="B29" s="544">
        <v>50</v>
      </c>
    </row>
    <row r="30" ht="30" customHeight="1" spans="1:2">
      <c r="A30" s="543" t="s">
        <v>30</v>
      </c>
      <c r="B30" s="544"/>
    </row>
    <row r="31" ht="30" customHeight="1" spans="1:2">
      <c r="A31" s="581" t="s">
        <v>31</v>
      </c>
      <c r="B31" s="612">
        <f>+B5+B22</f>
        <v>23800</v>
      </c>
    </row>
  </sheetData>
  <mergeCells count="1">
    <mergeCell ref="A2:B2"/>
  </mergeCells>
  <printOptions horizontalCentered="1"/>
  <pageMargins left="0.354330708661417" right="0.275590551181102" top="0.275590551181102" bottom="0.393700787401575" header="0.590551181102362" footer="0.15748031496063"/>
  <pageSetup paperSize="9" scale="75" firstPageNumber="135"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49"/>
  <sheetViews>
    <sheetView zoomScale="85" zoomScaleNormal="85" workbookViewId="0">
      <pane ySplit="5" topLeftCell="A12" activePane="bottomLeft" state="frozen"/>
      <selection/>
      <selection pane="bottomLeft" activeCell="C1" sqref="C$1:C$1048576"/>
    </sheetView>
  </sheetViews>
  <sheetFormatPr defaultColWidth="9" defaultRowHeight="15.75" outlineLevelCol="1"/>
  <cols>
    <col min="1" max="1" width="49.75" style="420" customWidth="1"/>
    <col min="2" max="2" width="49.75" style="421" customWidth="1"/>
    <col min="3" max="4" width="9" style="421"/>
    <col min="5" max="5" width="10.375" style="421"/>
    <col min="6" max="242" width="9" style="421"/>
    <col min="243" max="244" width="49.75" style="421" customWidth="1"/>
    <col min="245" max="498" width="9" style="421"/>
    <col min="499" max="500" width="49.75" style="421" customWidth="1"/>
    <col min="501" max="754" width="9" style="421"/>
    <col min="755" max="756" width="49.75" style="421" customWidth="1"/>
    <col min="757" max="1010" width="9" style="421"/>
    <col min="1011" max="1012" width="49.75" style="421" customWidth="1"/>
    <col min="1013" max="1266" width="9" style="421"/>
    <col min="1267" max="1268" width="49.75" style="421" customWidth="1"/>
    <col min="1269" max="1522" width="9" style="421"/>
    <col min="1523" max="1524" width="49.75" style="421" customWidth="1"/>
    <col min="1525" max="1778" width="9" style="421"/>
    <col min="1779" max="1780" width="49.75" style="421" customWidth="1"/>
    <col min="1781" max="2034" width="9" style="421"/>
    <col min="2035" max="2036" width="49.75" style="421" customWidth="1"/>
    <col min="2037" max="2290" width="9" style="421"/>
    <col min="2291" max="2292" width="49.75" style="421" customWidth="1"/>
    <col min="2293" max="2546" width="9" style="421"/>
    <col min="2547" max="2548" width="49.75" style="421" customWidth="1"/>
    <col min="2549" max="2802" width="9" style="421"/>
    <col min="2803" max="2804" width="49.75" style="421" customWidth="1"/>
    <col min="2805" max="3058" width="9" style="421"/>
    <col min="3059" max="3060" width="49.75" style="421" customWidth="1"/>
    <col min="3061" max="3314" width="9" style="421"/>
    <col min="3315" max="3316" width="49.75" style="421" customWidth="1"/>
    <col min="3317" max="3570" width="9" style="421"/>
    <col min="3571" max="3572" width="49.75" style="421" customWidth="1"/>
    <col min="3573" max="3826" width="9" style="421"/>
    <col min="3827" max="3828" width="49.75" style="421" customWidth="1"/>
    <col min="3829" max="4082" width="9" style="421"/>
    <col min="4083" max="4084" width="49.75" style="421" customWidth="1"/>
    <col min="4085" max="4338" width="9" style="421"/>
    <col min="4339" max="4340" width="49.75" style="421" customWidth="1"/>
    <col min="4341" max="4594" width="9" style="421"/>
    <col min="4595" max="4596" width="49.75" style="421" customWidth="1"/>
    <col min="4597" max="4850" width="9" style="421"/>
    <col min="4851" max="4852" width="49.75" style="421" customWidth="1"/>
    <col min="4853" max="5106" width="9" style="421"/>
    <col min="5107" max="5108" width="49.75" style="421" customWidth="1"/>
    <col min="5109" max="5362" width="9" style="421"/>
    <col min="5363" max="5364" width="49.75" style="421" customWidth="1"/>
    <col min="5365" max="5618" width="9" style="421"/>
    <col min="5619" max="5620" width="49.75" style="421" customWidth="1"/>
    <col min="5621" max="5874" width="9" style="421"/>
    <col min="5875" max="5876" width="49.75" style="421" customWidth="1"/>
    <col min="5877" max="6130" width="9" style="421"/>
    <col min="6131" max="6132" width="49.75" style="421" customWidth="1"/>
    <col min="6133" max="6386" width="9" style="421"/>
    <col min="6387" max="6388" width="49.75" style="421" customWidth="1"/>
    <col min="6389" max="6642" width="9" style="421"/>
    <col min="6643" max="6644" width="49.75" style="421" customWidth="1"/>
    <col min="6645" max="6898" width="9" style="421"/>
    <col min="6899" max="6900" width="49.75" style="421" customWidth="1"/>
    <col min="6901" max="7154" width="9" style="421"/>
    <col min="7155" max="7156" width="49.75" style="421" customWidth="1"/>
    <col min="7157" max="7410" width="9" style="421"/>
    <col min="7411" max="7412" width="49.75" style="421" customWidth="1"/>
    <col min="7413" max="7666" width="9" style="421"/>
    <col min="7667" max="7668" width="49.75" style="421" customWidth="1"/>
    <col min="7669" max="7922" width="9" style="421"/>
    <col min="7923" max="7924" width="49.75" style="421" customWidth="1"/>
    <col min="7925" max="8178" width="9" style="421"/>
    <col min="8179" max="8180" width="49.75" style="421" customWidth="1"/>
    <col min="8181" max="8434" width="9" style="421"/>
    <col min="8435" max="8436" width="49.75" style="421" customWidth="1"/>
    <col min="8437" max="8690" width="9" style="421"/>
    <col min="8691" max="8692" width="49.75" style="421" customWidth="1"/>
    <col min="8693" max="8946" width="9" style="421"/>
    <col min="8947" max="8948" width="49.75" style="421" customWidth="1"/>
    <col min="8949" max="9202" width="9" style="421"/>
    <col min="9203" max="9204" width="49.75" style="421" customWidth="1"/>
    <col min="9205" max="9458" width="9" style="421"/>
    <col min="9459" max="9460" width="49.75" style="421" customWidth="1"/>
    <col min="9461" max="9714" width="9" style="421"/>
    <col min="9715" max="9716" width="49.75" style="421" customWidth="1"/>
    <col min="9717" max="9970" width="9" style="421"/>
    <col min="9971" max="9972" width="49.75" style="421" customWidth="1"/>
    <col min="9973" max="10226" width="9" style="421"/>
    <col min="10227" max="10228" width="49.75" style="421" customWidth="1"/>
    <col min="10229" max="10482" width="9" style="421"/>
    <col min="10483" max="10484" width="49.75" style="421" customWidth="1"/>
    <col min="10485" max="10738" width="9" style="421"/>
    <col min="10739" max="10740" width="49.75" style="421" customWidth="1"/>
    <col min="10741" max="10994" width="9" style="421"/>
    <col min="10995" max="10996" width="49.75" style="421" customWidth="1"/>
    <col min="10997" max="11250" width="9" style="421"/>
    <col min="11251" max="11252" width="49.75" style="421" customWidth="1"/>
    <col min="11253" max="11506" width="9" style="421"/>
    <col min="11507" max="11508" width="49.75" style="421" customWidth="1"/>
    <col min="11509" max="11762" width="9" style="421"/>
    <col min="11763" max="11764" width="49.75" style="421" customWidth="1"/>
    <col min="11765" max="12018" width="9" style="421"/>
    <col min="12019" max="12020" width="49.75" style="421" customWidth="1"/>
    <col min="12021" max="12274" width="9" style="421"/>
    <col min="12275" max="12276" width="49.75" style="421" customWidth="1"/>
    <col min="12277" max="12530" width="9" style="421"/>
    <col min="12531" max="12532" width="49.75" style="421" customWidth="1"/>
    <col min="12533" max="12786" width="9" style="421"/>
    <col min="12787" max="12788" width="49.75" style="421" customWidth="1"/>
    <col min="12789" max="13042" width="9" style="421"/>
    <col min="13043" max="13044" width="49.75" style="421" customWidth="1"/>
    <col min="13045" max="13298" width="9" style="421"/>
    <col min="13299" max="13300" width="49.75" style="421" customWidth="1"/>
    <col min="13301" max="13554" width="9" style="421"/>
    <col min="13555" max="13556" width="49.75" style="421" customWidth="1"/>
    <col min="13557" max="13810" width="9" style="421"/>
    <col min="13811" max="13812" width="49.75" style="421" customWidth="1"/>
    <col min="13813" max="14066" width="9" style="421"/>
    <col min="14067" max="14068" width="49.75" style="421" customWidth="1"/>
    <col min="14069" max="14322" width="9" style="421"/>
    <col min="14323" max="14324" width="49.75" style="421" customWidth="1"/>
    <col min="14325" max="14578" width="9" style="421"/>
    <col min="14579" max="14580" width="49.75" style="421" customWidth="1"/>
    <col min="14581" max="14834" width="9" style="421"/>
    <col min="14835" max="14836" width="49.75" style="421" customWidth="1"/>
    <col min="14837" max="15090" width="9" style="421"/>
    <col min="15091" max="15092" width="49.75" style="421" customWidth="1"/>
    <col min="15093" max="15346" width="9" style="421"/>
    <col min="15347" max="15348" width="49.75" style="421" customWidth="1"/>
    <col min="15349" max="15602" width="9" style="421"/>
    <col min="15603" max="15604" width="49.75" style="421" customWidth="1"/>
    <col min="15605" max="15858" width="9" style="421"/>
    <col min="15859" max="15860" width="49.75" style="421" customWidth="1"/>
    <col min="15861" max="16114" width="9" style="421"/>
    <col min="16115" max="16116" width="49.75" style="421" customWidth="1"/>
    <col min="16117" max="16384" width="9" style="421"/>
  </cols>
  <sheetData>
    <row r="1" ht="23.25" customHeight="1" spans="1:1">
      <c r="A1" s="250" t="s">
        <v>391</v>
      </c>
    </row>
    <row r="2" ht="37.5" customHeight="1" spans="1:2">
      <c r="A2" s="423" t="s">
        <v>392</v>
      </c>
      <c r="B2" s="423"/>
    </row>
    <row r="3" ht="20.25" customHeight="1" spans="1:2">
      <c r="A3" s="424"/>
      <c r="B3" s="425" t="s">
        <v>2</v>
      </c>
    </row>
    <row r="4" ht="28.5" customHeight="1" spans="1:2">
      <c r="A4" s="426" t="s">
        <v>124</v>
      </c>
      <c r="B4" s="427" t="s">
        <v>4</v>
      </c>
    </row>
    <row r="5" ht="19.15" customHeight="1" spans="1:2">
      <c r="A5" s="428" t="s">
        <v>367</v>
      </c>
      <c r="B5" s="429">
        <f>B6+B11+B21+B29+B36+B42+B44+B46+B48+B27+B32</f>
        <v>128254</v>
      </c>
    </row>
    <row r="6" s="421" customFormat="1" ht="19.15" customHeight="1" spans="1:2">
      <c r="A6" s="430" t="s">
        <v>393</v>
      </c>
      <c r="B6" s="429">
        <f>SUM(B7:B10)</f>
        <v>33599</v>
      </c>
    </row>
    <row r="7" ht="19.15" customHeight="1" spans="1:2">
      <c r="A7" s="432" t="s">
        <v>394</v>
      </c>
      <c r="B7" s="433">
        <v>24317</v>
      </c>
    </row>
    <row r="8" ht="19.15" customHeight="1" spans="1:2">
      <c r="A8" s="432" t="s">
        <v>395</v>
      </c>
      <c r="B8" s="433">
        <v>4849</v>
      </c>
    </row>
    <row r="9" ht="19.15" customHeight="1" spans="1:2">
      <c r="A9" s="432" t="s">
        <v>396</v>
      </c>
      <c r="B9" s="433">
        <v>2382</v>
      </c>
    </row>
    <row r="10" ht="19.15" customHeight="1" spans="1:2">
      <c r="A10" s="432" t="s">
        <v>397</v>
      </c>
      <c r="B10" s="433">
        <v>2051</v>
      </c>
    </row>
    <row r="11" s="421" customFormat="1" ht="19.15" customHeight="1" spans="1:2">
      <c r="A11" s="430" t="s">
        <v>398</v>
      </c>
      <c r="B11" s="429">
        <v>5990</v>
      </c>
    </row>
    <row r="12" ht="19.15" customHeight="1" spans="1:2">
      <c r="A12" s="432" t="s">
        <v>399</v>
      </c>
      <c r="B12" s="433">
        <f>2841+26+20</f>
        <v>2887</v>
      </c>
    </row>
    <row r="13" ht="19.15" customHeight="1" spans="1:2">
      <c r="A13" s="432" t="s">
        <v>400</v>
      </c>
      <c r="B13" s="433">
        <v>153</v>
      </c>
    </row>
    <row r="14" ht="19.15" customHeight="1" spans="1:2">
      <c r="A14" s="432" t="s">
        <v>401</v>
      </c>
      <c r="B14" s="433">
        <v>21</v>
      </c>
    </row>
    <row r="15" ht="19.15" customHeight="1" spans="1:2">
      <c r="A15" s="432" t="s">
        <v>402</v>
      </c>
      <c r="B15" s="433">
        <v>16</v>
      </c>
    </row>
    <row r="16" ht="19.15" customHeight="1" spans="1:2">
      <c r="A16" s="432" t="s">
        <v>403</v>
      </c>
      <c r="B16" s="433">
        <v>106</v>
      </c>
    </row>
    <row r="17" ht="19.15" customHeight="1" spans="1:2">
      <c r="A17" s="432" t="s">
        <v>404</v>
      </c>
      <c r="B17" s="433">
        <v>59</v>
      </c>
    </row>
    <row r="18" ht="21" customHeight="1" spans="1:2">
      <c r="A18" s="432" t="s">
        <v>405</v>
      </c>
      <c r="B18" s="433">
        <v>750</v>
      </c>
    </row>
    <row r="19" ht="19.15" customHeight="1" spans="1:2">
      <c r="A19" s="432" t="s">
        <v>406</v>
      </c>
      <c r="B19" s="433">
        <v>345</v>
      </c>
    </row>
    <row r="20" ht="19.15" customHeight="1" spans="1:2">
      <c r="A20" s="432" t="s">
        <v>407</v>
      </c>
      <c r="B20" s="433">
        <v>1652</v>
      </c>
    </row>
    <row r="21" s="421" customFormat="1" ht="19.15" customHeight="1" spans="1:2">
      <c r="A21" s="430" t="s">
        <v>408</v>
      </c>
      <c r="B21" s="429">
        <f>SUM(B22:B26)</f>
        <v>19052</v>
      </c>
    </row>
    <row r="22" ht="19.15" customHeight="1" spans="1:2">
      <c r="A22" s="432" t="s">
        <v>409</v>
      </c>
      <c r="B22" s="433">
        <v>200</v>
      </c>
    </row>
    <row r="23" ht="19.15" customHeight="1" spans="1:2">
      <c r="A23" s="432" t="s">
        <v>410</v>
      </c>
      <c r="B23" s="433">
        <v>11000</v>
      </c>
    </row>
    <row r="24" ht="19.15" customHeight="1" spans="1:2">
      <c r="A24" s="432" t="s">
        <v>411</v>
      </c>
      <c r="B24" s="433">
        <f>39+230</f>
        <v>269</v>
      </c>
    </row>
    <row r="25" ht="19.15" customHeight="1" spans="1:2">
      <c r="A25" s="432" t="s">
        <v>412</v>
      </c>
      <c r="B25" s="433">
        <f>5+970</f>
        <v>975</v>
      </c>
    </row>
    <row r="26" ht="19.15" customHeight="1" spans="1:2">
      <c r="A26" s="432" t="s">
        <v>413</v>
      </c>
      <c r="B26" s="433">
        <f>4248+2360</f>
        <v>6608</v>
      </c>
    </row>
    <row r="27" s="421" customFormat="1" ht="19.15" customHeight="1" spans="1:2">
      <c r="A27" s="430" t="s">
        <v>414</v>
      </c>
      <c r="B27" s="429">
        <f>SUM(B28)</f>
        <v>0</v>
      </c>
    </row>
    <row r="28" ht="19.15" customHeight="1" spans="1:2">
      <c r="A28" s="432" t="s">
        <v>415</v>
      </c>
      <c r="B28" s="433"/>
    </row>
    <row r="29" s="421" customFormat="1" ht="19.15" customHeight="1" spans="1:2">
      <c r="A29" s="430" t="s">
        <v>416</v>
      </c>
      <c r="B29" s="429">
        <f>SUM(B30:B31)</f>
        <v>52045</v>
      </c>
    </row>
    <row r="30" ht="19.15" customHeight="1" spans="1:2">
      <c r="A30" s="432" t="s">
        <v>417</v>
      </c>
      <c r="B30" s="433">
        <v>49326</v>
      </c>
    </row>
    <row r="31" ht="19.15" customHeight="1" spans="1:2">
      <c r="A31" s="432" t="s">
        <v>418</v>
      </c>
      <c r="B31" s="433">
        <v>2719</v>
      </c>
    </row>
    <row r="32" s="421" customFormat="1" ht="19.15" customHeight="1" spans="1:2">
      <c r="A32" s="430" t="s">
        <v>419</v>
      </c>
      <c r="B32" s="429">
        <f>SUM(B33:B35)</f>
        <v>1</v>
      </c>
    </row>
    <row r="33" ht="19.15" customHeight="1" spans="1:2">
      <c r="A33" s="432" t="s">
        <v>420</v>
      </c>
      <c r="B33" s="433">
        <v>1</v>
      </c>
    </row>
    <row r="34" s="435" customFormat="1" ht="19.15" customHeight="1" spans="1:2">
      <c r="A34" s="432" t="s">
        <v>421</v>
      </c>
      <c r="B34" s="433"/>
    </row>
    <row r="35" s="435" customFormat="1" ht="19.15" customHeight="1" spans="1:2">
      <c r="A35" s="432" t="s">
        <v>422</v>
      </c>
      <c r="B35" s="433"/>
    </row>
    <row r="36" s="421" customFormat="1" ht="19.15" customHeight="1" spans="1:2">
      <c r="A36" s="430" t="s">
        <v>423</v>
      </c>
      <c r="B36" s="429">
        <f>SUM(B37:B41)</f>
        <v>6303</v>
      </c>
    </row>
    <row r="37" ht="19.15" customHeight="1" spans="1:2">
      <c r="A37" s="432" t="s">
        <v>424</v>
      </c>
      <c r="B37" s="433">
        <f>5965+11+57</f>
        <v>6033</v>
      </c>
    </row>
    <row r="38" ht="19.15" customHeight="1" spans="1:2">
      <c r="A38" s="432" t="s">
        <v>425</v>
      </c>
      <c r="B38" s="433">
        <v>42</v>
      </c>
    </row>
    <row r="39" ht="19.15" customHeight="1" spans="1:2">
      <c r="A39" s="432" t="s">
        <v>426</v>
      </c>
      <c r="B39" s="433">
        <v>4</v>
      </c>
    </row>
    <row r="40" ht="19.15" customHeight="1" spans="1:2">
      <c r="A40" s="432" t="s">
        <v>427</v>
      </c>
      <c r="B40" s="433">
        <v>33</v>
      </c>
    </row>
    <row r="41" customFormat="1" ht="19.15" customHeight="1" spans="1:2">
      <c r="A41" s="432" t="s">
        <v>428</v>
      </c>
      <c r="B41" s="433">
        <v>191</v>
      </c>
    </row>
    <row r="42" s="421" customFormat="1" ht="19.15" customHeight="1" spans="1:2">
      <c r="A42" s="430" t="s">
        <v>429</v>
      </c>
      <c r="B42" s="429">
        <f>B43</f>
        <v>463</v>
      </c>
    </row>
    <row r="43" ht="19.15" customHeight="1" spans="1:2">
      <c r="A43" s="432" t="s">
        <v>430</v>
      </c>
      <c r="B43" s="433">
        <v>463</v>
      </c>
    </row>
    <row r="44" s="421" customFormat="1" ht="19.15" customHeight="1" spans="1:2">
      <c r="A44" s="430" t="s">
        <v>431</v>
      </c>
      <c r="B44" s="429">
        <f>B45</f>
        <v>785</v>
      </c>
    </row>
    <row r="45" ht="19.15" customHeight="1" spans="1:2">
      <c r="A45" s="432" t="s">
        <v>432</v>
      </c>
      <c r="B45" s="433">
        <v>785</v>
      </c>
    </row>
    <row r="46" s="421" customFormat="1" ht="19.15" customHeight="1" spans="1:2">
      <c r="A46" s="430" t="s">
        <v>433</v>
      </c>
      <c r="B46" s="429">
        <f>B47</f>
        <v>200</v>
      </c>
    </row>
    <row r="47" s="436" customFormat="1" ht="19.15" customHeight="1" spans="1:2">
      <c r="A47" s="432" t="s">
        <v>434</v>
      </c>
      <c r="B47" s="433">
        <v>200</v>
      </c>
    </row>
    <row r="48" s="421" customFormat="1" ht="19.15" customHeight="1" spans="1:2">
      <c r="A48" s="430" t="s">
        <v>435</v>
      </c>
      <c r="B48" s="429">
        <f>B49</f>
        <v>9816</v>
      </c>
    </row>
    <row r="49" s="436" customFormat="1" ht="18" customHeight="1" spans="1:2">
      <c r="A49" s="432" t="s">
        <v>436</v>
      </c>
      <c r="B49" s="433">
        <v>9816</v>
      </c>
    </row>
  </sheetData>
  <mergeCells count="1">
    <mergeCell ref="A2:B2"/>
  </mergeCells>
  <printOptions horizontalCentered="1"/>
  <pageMargins left="0.551181102362205" right="0.551181102362205" top="0.275590551181102" bottom="0.393700787401575" header="0.590551181102362" footer="0.15748031496063"/>
  <pageSetup paperSize="9" scale="81" firstPageNumber="135" orientation="portrait" useFirstPageNumber="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J26"/>
  <sheetViews>
    <sheetView view="pageBreakPreview" zoomScaleNormal="100" workbookViewId="0">
      <pane ySplit="5" topLeftCell="A6" activePane="bottomLeft" state="frozen"/>
      <selection/>
      <selection pane="bottomLeft" activeCell="C1" sqref="C$1:C$1048576"/>
    </sheetView>
  </sheetViews>
  <sheetFormatPr defaultColWidth="9" defaultRowHeight="15.75"/>
  <cols>
    <col min="1" max="1" width="49.75" style="420" customWidth="1"/>
    <col min="2" max="2" width="49.75" style="421" customWidth="1"/>
    <col min="3" max="255" width="9" style="422"/>
    <col min="256" max="257" width="49.75" style="422" customWidth="1"/>
    <col min="258" max="511" width="9" style="422"/>
    <col min="512" max="513" width="49.75" style="422" customWidth="1"/>
    <col min="514" max="767" width="9" style="422"/>
    <col min="768" max="769" width="49.75" style="422" customWidth="1"/>
    <col min="770" max="1023" width="9" style="422"/>
    <col min="1024" max="1025" width="49.75" style="422" customWidth="1"/>
    <col min="1026" max="1279" width="9" style="422"/>
    <col min="1280" max="1281" width="49.75" style="422" customWidth="1"/>
    <col min="1282" max="1535" width="9" style="422"/>
    <col min="1536" max="1537" width="49.75" style="422" customWidth="1"/>
    <col min="1538" max="1791" width="9" style="422"/>
    <col min="1792" max="1793" width="49.75" style="422" customWidth="1"/>
    <col min="1794" max="2047" width="9" style="422"/>
    <col min="2048" max="2049" width="49.75" style="422" customWidth="1"/>
    <col min="2050" max="2303" width="9" style="422"/>
    <col min="2304" max="2305" width="49.75" style="422" customWidth="1"/>
    <col min="2306" max="2559" width="9" style="422"/>
    <col min="2560" max="2561" width="49.75" style="422" customWidth="1"/>
    <col min="2562" max="2815" width="9" style="422"/>
    <col min="2816" max="2817" width="49.75" style="422" customWidth="1"/>
    <col min="2818" max="3071" width="9" style="422"/>
    <col min="3072" max="3073" width="49.75" style="422" customWidth="1"/>
    <col min="3074" max="3327" width="9" style="422"/>
    <col min="3328" max="3329" width="49.75" style="422" customWidth="1"/>
    <col min="3330" max="3583" width="9" style="422"/>
    <col min="3584" max="3585" width="49.75" style="422" customWidth="1"/>
    <col min="3586" max="3839" width="9" style="422"/>
    <col min="3840" max="3841" width="49.75" style="422" customWidth="1"/>
    <col min="3842" max="4095" width="9" style="422"/>
    <col min="4096" max="4097" width="49.75" style="422" customWidth="1"/>
    <col min="4098" max="4351" width="9" style="422"/>
    <col min="4352" max="4353" width="49.75" style="422" customWidth="1"/>
    <col min="4354" max="4607" width="9" style="422"/>
    <col min="4608" max="4609" width="49.75" style="422" customWidth="1"/>
    <col min="4610" max="4863" width="9" style="422"/>
    <col min="4864" max="4865" width="49.75" style="422" customWidth="1"/>
    <col min="4866" max="5119" width="9" style="422"/>
    <col min="5120" max="5121" width="49.75" style="422" customWidth="1"/>
    <col min="5122" max="5375" width="9" style="422"/>
    <col min="5376" max="5377" width="49.75" style="422" customWidth="1"/>
    <col min="5378" max="5631" width="9" style="422"/>
    <col min="5632" max="5633" width="49.75" style="422" customWidth="1"/>
    <col min="5634" max="5887" width="9" style="422"/>
    <col min="5888" max="5889" width="49.75" style="422" customWidth="1"/>
    <col min="5890" max="6143" width="9" style="422"/>
    <col min="6144" max="6145" width="49.75" style="422" customWidth="1"/>
    <col min="6146" max="6399" width="9" style="422"/>
    <col min="6400" max="6401" width="49.75" style="422" customWidth="1"/>
    <col min="6402" max="6655" width="9" style="422"/>
    <col min="6656" max="6657" width="49.75" style="422" customWidth="1"/>
    <col min="6658" max="6911" width="9" style="422"/>
    <col min="6912" max="6913" width="49.75" style="422" customWidth="1"/>
    <col min="6914" max="7167" width="9" style="422"/>
    <col min="7168" max="7169" width="49.75" style="422" customWidth="1"/>
    <col min="7170" max="7423" width="9" style="422"/>
    <col min="7424" max="7425" width="49.75" style="422" customWidth="1"/>
    <col min="7426" max="7679" width="9" style="422"/>
    <col min="7680" max="7681" width="49.75" style="422" customWidth="1"/>
    <col min="7682" max="7935" width="9" style="422"/>
    <col min="7936" max="7937" width="49.75" style="422" customWidth="1"/>
    <col min="7938" max="8191" width="9" style="422"/>
    <col min="8192" max="8193" width="49.75" style="422" customWidth="1"/>
    <col min="8194" max="8447" width="9" style="422"/>
    <col min="8448" max="8449" width="49.75" style="422" customWidth="1"/>
    <col min="8450" max="8703" width="9" style="422"/>
    <col min="8704" max="8705" width="49.75" style="422" customWidth="1"/>
    <col min="8706" max="8959" width="9" style="422"/>
    <col min="8960" max="8961" width="49.75" style="422" customWidth="1"/>
    <col min="8962" max="9215" width="9" style="422"/>
    <col min="9216" max="9217" width="49.75" style="422" customWidth="1"/>
    <col min="9218" max="9471" width="9" style="422"/>
    <col min="9472" max="9473" width="49.75" style="422" customWidth="1"/>
    <col min="9474" max="9727" width="9" style="422"/>
    <col min="9728" max="9729" width="49.75" style="422" customWidth="1"/>
    <col min="9730" max="9983" width="9" style="422"/>
    <col min="9984" max="9985" width="49.75" style="422" customWidth="1"/>
    <col min="9986" max="10239" width="9" style="422"/>
    <col min="10240" max="10241" width="49.75" style="422" customWidth="1"/>
    <col min="10242" max="10495" width="9" style="422"/>
    <col min="10496" max="10497" width="49.75" style="422" customWidth="1"/>
    <col min="10498" max="10751" width="9" style="422"/>
    <col min="10752" max="10753" width="49.75" style="422" customWidth="1"/>
    <col min="10754" max="11007" width="9" style="422"/>
    <col min="11008" max="11009" width="49.75" style="422" customWidth="1"/>
    <col min="11010" max="11263" width="9" style="422"/>
    <col min="11264" max="11265" width="49.75" style="422" customWidth="1"/>
    <col min="11266" max="11519" width="9" style="422"/>
    <col min="11520" max="11521" width="49.75" style="422" customWidth="1"/>
    <col min="11522" max="11775" width="9" style="422"/>
    <col min="11776" max="11777" width="49.75" style="422" customWidth="1"/>
    <col min="11778" max="12031" width="9" style="422"/>
    <col min="12032" max="12033" width="49.75" style="422" customWidth="1"/>
    <col min="12034" max="12287" width="9" style="422"/>
    <col min="12288" max="12289" width="49.75" style="422" customWidth="1"/>
    <col min="12290" max="12543" width="9" style="422"/>
    <col min="12544" max="12545" width="49.75" style="422" customWidth="1"/>
    <col min="12546" max="12799" width="9" style="422"/>
    <col min="12800" max="12801" width="49.75" style="422" customWidth="1"/>
    <col min="12802" max="13055" width="9" style="422"/>
    <col min="13056" max="13057" width="49.75" style="422" customWidth="1"/>
    <col min="13058" max="13311" width="9" style="422"/>
    <col min="13312" max="13313" width="49.75" style="422" customWidth="1"/>
    <col min="13314" max="13567" width="9" style="422"/>
    <col min="13568" max="13569" width="49.75" style="422" customWidth="1"/>
    <col min="13570" max="13823" width="9" style="422"/>
    <col min="13824" max="13825" width="49.75" style="422" customWidth="1"/>
    <col min="13826" max="14079" width="9" style="422"/>
    <col min="14080" max="14081" width="49.75" style="422" customWidth="1"/>
    <col min="14082" max="14335" width="9" style="422"/>
    <col min="14336" max="14337" width="49.75" style="422" customWidth="1"/>
    <col min="14338" max="14591" width="9" style="422"/>
    <col min="14592" max="14593" width="49.75" style="422" customWidth="1"/>
    <col min="14594" max="14847" width="9" style="422"/>
    <col min="14848" max="14849" width="49.75" style="422" customWidth="1"/>
    <col min="14850" max="15103" width="9" style="422"/>
    <col min="15104" max="15105" width="49.75" style="422" customWidth="1"/>
    <col min="15106" max="15359" width="9" style="422"/>
    <col min="15360" max="15361" width="49.75" style="422" customWidth="1"/>
    <col min="15362" max="15615" width="9" style="422"/>
    <col min="15616" max="15617" width="49.75" style="422" customWidth="1"/>
    <col min="15618" max="15871" width="9" style="422"/>
    <col min="15872" max="15873" width="49.75" style="422" customWidth="1"/>
    <col min="15874" max="16127" width="9" style="422"/>
    <col min="16128" max="16129" width="49.75" style="422" customWidth="1"/>
    <col min="16130" max="16384" width="9" style="422"/>
  </cols>
  <sheetData>
    <row r="1" ht="23.25" customHeight="1" spans="1:1">
      <c r="A1" s="250" t="s">
        <v>437</v>
      </c>
    </row>
    <row r="2" ht="37.5" customHeight="1" spans="1:2">
      <c r="A2" s="423" t="s">
        <v>438</v>
      </c>
      <c r="B2" s="423"/>
    </row>
    <row r="3" ht="20.25" customHeight="1" spans="1:2">
      <c r="A3" s="424"/>
      <c r="B3" s="425" t="s">
        <v>2</v>
      </c>
    </row>
    <row r="4" ht="28.5" customHeight="1" spans="1:2">
      <c r="A4" s="426" t="s">
        <v>124</v>
      </c>
      <c r="B4" s="427" t="s">
        <v>4</v>
      </c>
    </row>
    <row r="5" ht="19.15" customHeight="1" spans="1:2">
      <c r="A5" s="428" t="s">
        <v>367</v>
      </c>
      <c r="B5" s="429">
        <f>B6+B11+B21+B24</f>
        <v>82126</v>
      </c>
    </row>
    <row r="6" ht="19.15" customHeight="1" spans="1:10">
      <c r="A6" s="430" t="s">
        <v>393</v>
      </c>
      <c r="B6" s="429">
        <f>SUM(B7:B10)</f>
        <v>26275</v>
      </c>
      <c r="C6" s="431"/>
      <c r="D6" s="431"/>
      <c r="E6" s="431"/>
      <c r="F6" s="431"/>
      <c r="G6" s="431"/>
      <c r="H6" s="434"/>
      <c r="I6" s="434"/>
      <c r="J6" s="431"/>
    </row>
    <row r="7" ht="19.15" customHeight="1" spans="1:2">
      <c r="A7" s="432" t="s">
        <v>394</v>
      </c>
      <c r="B7" s="433">
        <v>18255</v>
      </c>
    </row>
    <row r="8" ht="19.15" customHeight="1" spans="1:2">
      <c r="A8" s="432" t="s">
        <v>395</v>
      </c>
      <c r="B8" s="433">
        <v>4842</v>
      </c>
    </row>
    <row r="9" ht="19.15" customHeight="1" spans="1:2">
      <c r="A9" s="432" t="s">
        <v>396</v>
      </c>
      <c r="B9" s="433">
        <v>2382</v>
      </c>
    </row>
    <row r="10" ht="19.15" customHeight="1" spans="1:2">
      <c r="A10" s="432" t="s">
        <v>397</v>
      </c>
      <c r="B10" s="433">
        <v>796</v>
      </c>
    </row>
    <row r="11" ht="19.15" customHeight="1" spans="1:2">
      <c r="A11" s="430" t="s">
        <v>398</v>
      </c>
      <c r="B11" s="429">
        <f>SUM(B12:B20)</f>
        <v>2946</v>
      </c>
    </row>
    <row r="12" ht="19.15" customHeight="1" spans="1:2">
      <c r="A12" s="432" t="s">
        <v>399</v>
      </c>
      <c r="B12" s="433">
        <v>1850</v>
      </c>
    </row>
    <row r="13" ht="19.15" customHeight="1" spans="1:2">
      <c r="A13" s="432" t="s">
        <v>400</v>
      </c>
      <c r="B13" s="433">
        <v>3</v>
      </c>
    </row>
    <row r="14" ht="19.15" customHeight="1" spans="1:2">
      <c r="A14" s="432" t="s">
        <v>401</v>
      </c>
      <c r="B14" s="433">
        <v>21</v>
      </c>
    </row>
    <row r="15" ht="19.15" customHeight="1" spans="1:2">
      <c r="A15" s="432" t="s">
        <v>402</v>
      </c>
      <c r="B15" s="433">
        <v>2</v>
      </c>
    </row>
    <row r="16" ht="19.15" customHeight="1" spans="1:2">
      <c r="A16" s="432" t="s">
        <v>403</v>
      </c>
      <c r="B16" s="433">
        <v>96</v>
      </c>
    </row>
    <row r="17" ht="19.15" customHeight="1" spans="1:2">
      <c r="A17" s="432" t="s">
        <v>404</v>
      </c>
      <c r="B17" s="433">
        <v>44</v>
      </c>
    </row>
    <row r="18" ht="19.15" customHeight="1" spans="1:2">
      <c r="A18" s="432" t="s">
        <v>405</v>
      </c>
      <c r="B18" s="433">
        <v>557</v>
      </c>
    </row>
    <row r="19" ht="19.15" customHeight="1" spans="1:2">
      <c r="A19" s="432" t="s">
        <v>406</v>
      </c>
      <c r="B19" s="433">
        <v>90</v>
      </c>
    </row>
    <row r="20" ht="19.15" customHeight="1" spans="1:2">
      <c r="A20" s="432" t="s">
        <v>439</v>
      </c>
      <c r="B20" s="433">
        <v>283</v>
      </c>
    </row>
    <row r="21" ht="19.15" customHeight="1" spans="1:2">
      <c r="A21" s="430" t="s">
        <v>416</v>
      </c>
      <c r="B21" s="429">
        <f>SUM(B22:B23)</f>
        <v>51209</v>
      </c>
    </row>
    <row r="22" ht="19.15" customHeight="1" spans="1:2">
      <c r="A22" s="432" t="s">
        <v>417</v>
      </c>
      <c r="B22" s="433">
        <v>49326</v>
      </c>
    </row>
    <row r="23" ht="19.15" customHeight="1" spans="1:2">
      <c r="A23" s="432" t="s">
        <v>418</v>
      </c>
      <c r="B23" s="433">
        <v>1883</v>
      </c>
    </row>
    <row r="24" ht="19.15" customHeight="1" spans="1:2">
      <c r="A24" s="430" t="s">
        <v>423</v>
      </c>
      <c r="B24" s="429">
        <f>SUM(B25:B26)</f>
        <v>1696</v>
      </c>
    </row>
    <row r="25" ht="19.15" customHeight="1" spans="1:2">
      <c r="A25" s="432" t="s">
        <v>424</v>
      </c>
      <c r="B25" s="433">
        <v>1663</v>
      </c>
    </row>
    <row r="26" ht="21" customHeight="1" spans="1:2">
      <c r="A26" s="432" t="s">
        <v>427</v>
      </c>
      <c r="B26" s="433">
        <v>33</v>
      </c>
    </row>
  </sheetData>
  <mergeCells count="1">
    <mergeCell ref="A2:B2"/>
  </mergeCells>
  <printOptions horizontalCentered="1"/>
  <pageMargins left="0.551181102362205" right="0.551181102362205" top="0.275590551181102" bottom="0.393700787401575" header="0.590551181102362" footer="0.15748031496063"/>
  <pageSetup paperSize="9" scale="93" firstPageNumber="135" orientation="portrait"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F27"/>
  <sheetViews>
    <sheetView topLeftCell="B1" workbookViewId="0">
      <pane ySplit="5" topLeftCell="A6" activePane="bottomLeft" state="frozen"/>
      <selection/>
      <selection pane="bottomLeft" activeCell="K19" sqref="K19"/>
    </sheetView>
  </sheetViews>
  <sheetFormatPr defaultColWidth="9" defaultRowHeight="15.75" outlineLevelCol="5"/>
  <cols>
    <col min="1" max="1" width="9" style="398" hidden="1" customWidth="1"/>
    <col min="2" max="2" width="4.875" style="399" hidden="1" customWidth="1"/>
    <col min="3" max="3" width="51.125" style="400" customWidth="1"/>
    <col min="4" max="4" width="14.875" style="400" customWidth="1"/>
    <col min="5" max="5" width="14.875" style="401" customWidth="1"/>
    <col min="6" max="6" width="14.875" style="400" customWidth="1"/>
    <col min="7" max="255" width="9" style="400"/>
    <col min="256" max="257" width="9" style="400" hidden="1" customWidth="1"/>
    <col min="258" max="258" width="51.125" style="400" customWidth="1"/>
    <col min="259" max="261" width="14.75" style="400" customWidth="1"/>
    <col min="262" max="511" width="9" style="400"/>
    <col min="512" max="513" width="9" style="400" hidden="1" customWidth="1"/>
    <col min="514" max="514" width="51.125" style="400" customWidth="1"/>
    <col min="515" max="517" width="14.75" style="400" customWidth="1"/>
    <col min="518" max="767" width="9" style="400"/>
    <col min="768" max="769" width="9" style="400" hidden="1" customWidth="1"/>
    <col min="770" max="770" width="51.125" style="400" customWidth="1"/>
    <col min="771" max="773" width="14.75" style="400" customWidth="1"/>
    <col min="774" max="1023" width="9" style="400"/>
    <col min="1024" max="1025" width="9" style="400" hidden="1" customWidth="1"/>
    <col min="1026" max="1026" width="51.125" style="400" customWidth="1"/>
    <col min="1027" max="1029" width="14.75" style="400" customWidth="1"/>
    <col min="1030" max="1279" width="9" style="400"/>
    <col min="1280" max="1281" width="9" style="400" hidden="1" customWidth="1"/>
    <col min="1282" max="1282" width="51.125" style="400" customWidth="1"/>
    <col min="1283" max="1285" width="14.75" style="400" customWidth="1"/>
    <col min="1286" max="1535" width="9" style="400"/>
    <col min="1536" max="1537" width="9" style="400" hidden="1" customWidth="1"/>
    <col min="1538" max="1538" width="51.125" style="400" customWidth="1"/>
    <col min="1539" max="1541" width="14.75" style="400" customWidth="1"/>
    <col min="1542" max="1791" width="9" style="400"/>
    <col min="1792" max="1793" width="9" style="400" hidden="1" customWidth="1"/>
    <col min="1794" max="1794" width="51.125" style="400" customWidth="1"/>
    <col min="1795" max="1797" width="14.75" style="400" customWidth="1"/>
    <col min="1798" max="2047" width="9" style="400"/>
    <col min="2048" max="2049" width="9" style="400" hidden="1" customWidth="1"/>
    <col min="2050" max="2050" width="51.125" style="400" customWidth="1"/>
    <col min="2051" max="2053" width="14.75" style="400" customWidth="1"/>
    <col min="2054" max="2303" width="9" style="400"/>
    <col min="2304" max="2305" width="9" style="400" hidden="1" customWidth="1"/>
    <col min="2306" max="2306" width="51.125" style="400" customWidth="1"/>
    <col min="2307" max="2309" width="14.75" style="400" customWidth="1"/>
    <col min="2310" max="2559" width="9" style="400"/>
    <col min="2560" max="2561" width="9" style="400" hidden="1" customWidth="1"/>
    <col min="2562" max="2562" width="51.125" style="400" customWidth="1"/>
    <col min="2563" max="2565" width="14.75" style="400" customWidth="1"/>
    <col min="2566" max="2815" width="9" style="400"/>
    <col min="2816" max="2817" width="9" style="400" hidden="1" customWidth="1"/>
    <col min="2818" max="2818" width="51.125" style="400" customWidth="1"/>
    <col min="2819" max="2821" width="14.75" style="400" customWidth="1"/>
    <col min="2822" max="3071" width="9" style="400"/>
    <col min="3072" max="3073" width="9" style="400" hidden="1" customWidth="1"/>
    <col min="3074" max="3074" width="51.125" style="400" customWidth="1"/>
    <col min="3075" max="3077" width="14.75" style="400" customWidth="1"/>
    <col min="3078" max="3327" width="9" style="400"/>
    <col min="3328" max="3329" width="9" style="400" hidden="1" customWidth="1"/>
    <col min="3330" max="3330" width="51.125" style="400" customWidth="1"/>
    <col min="3331" max="3333" width="14.75" style="400" customWidth="1"/>
    <col min="3334" max="3583" width="9" style="400"/>
    <col min="3584" max="3585" width="9" style="400" hidden="1" customWidth="1"/>
    <col min="3586" max="3586" width="51.125" style="400" customWidth="1"/>
    <col min="3587" max="3589" width="14.75" style="400" customWidth="1"/>
    <col min="3590" max="3839" width="9" style="400"/>
    <col min="3840" max="3841" width="9" style="400" hidden="1" customWidth="1"/>
    <col min="3842" max="3842" width="51.125" style="400" customWidth="1"/>
    <col min="3843" max="3845" width="14.75" style="400" customWidth="1"/>
    <col min="3846" max="4095" width="9" style="400"/>
    <col min="4096" max="4097" width="9" style="400" hidden="1" customWidth="1"/>
    <col min="4098" max="4098" width="51.125" style="400" customWidth="1"/>
    <col min="4099" max="4101" width="14.75" style="400" customWidth="1"/>
    <col min="4102" max="4351" width="9" style="400"/>
    <col min="4352" max="4353" width="9" style="400" hidden="1" customWidth="1"/>
    <col min="4354" max="4354" width="51.125" style="400" customWidth="1"/>
    <col min="4355" max="4357" width="14.75" style="400" customWidth="1"/>
    <col min="4358" max="4607" width="9" style="400"/>
    <col min="4608" max="4609" width="9" style="400" hidden="1" customWidth="1"/>
    <col min="4610" max="4610" width="51.125" style="400" customWidth="1"/>
    <col min="4611" max="4613" width="14.75" style="400" customWidth="1"/>
    <col min="4614" max="4863" width="9" style="400"/>
    <col min="4864" max="4865" width="9" style="400" hidden="1" customWidth="1"/>
    <col min="4866" max="4866" width="51.125" style="400" customWidth="1"/>
    <col min="4867" max="4869" width="14.75" style="400" customWidth="1"/>
    <col min="4870" max="5119" width="9" style="400"/>
    <col min="5120" max="5121" width="9" style="400" hidden="1" customWidth="1"/>
    <col min="5122" max="5122" width="51.125" style="400" customWidth="1"/>
    <col min="5123" max="5125" width="14.75" style="400" customWidth="1"/>
    <col min="5126" max="5375" width="9" style="400"/>
    <col min="5376" max="5377" width="9" style="400" hidden="1" customWidth="1"/>
    <col min="5378" max="5378" width="51.125" style="400" customWidth="1"/>
    <col min="5379" max="5381" width="14.75" style="400" customWidth="1"/>
    <col min="5382" max="5631" width="9" style="400"/>
    <col min="5632" max="5633" width="9" style="400" hidden="1" customWidth="1"/>
    <col min="5634" max="5634" width="51.125" style="400" customWidth="1"/>
    <col min="5635" max="5637" width="14.75" style="400" customWidth="1"/>
    <col min="5638" max="5887" width="9" style="400"/>
    <col min="5888" max="5889" width="9" style="400" hidden="1" customWidth="1"/>
    <col min="5890" max="5890" width="51.125" style="400" customWidth="1"/>
    <col min="5891" max="5893" width="14.75" style="400" customWidth="1"/>
    <col min="5894" max="6143" width="9" style="400"/>
    <col min="6144" max="6145" width="9" style="400" hidden="1" customWidth="1"/>
    <col min="6146" max="6146" width="51.125" style="400" customWidth="1"/>
    <col min="6147" max="6149" width="14.75" style="400" customWidth="1"/>
    <col min="6150" max="6399" width="9" style="400"/>
    <col min="6400" max="6401" width="9" style="400" hidden="1" customWidth="1"/>
    <col min="6402" max="6402" width="51.125" style="400" customWidth="1"/>
    <col min="6403" max="6405" width="14.75" style="400" customWidth="1"/>
    <col min="6406" max="6655" width="9" style="400"/>
    <col min="6656" max="6657" width="9" style="400" hidden="1" customWidth="1"/>
    <col min="6658" max="6658" width="51.125" style="400" customWidth="1"/>
    <col min="6659" max="6661" width="14.75" style="400" customWidth="1"/>
    <col min="6662" max="6911" width="9" style="400"/>
    <col min="6912" max="6913" width="9" style="400" hidden="1" customWidth="1"/>
    <col min="6914" max="6914" width="51.125" style="400" customWidth="1"/>
    <col min="6915" max="6917" width="14.75" style="400" customWidth="1"/>
    <col min="6918" max="7167" width="9" style="400"/>
    <col min="7168" max="7169" width="9" style="400" hidden="1" customWidth="1"/>
    <col min="7170" max="7170" width="51.125" style="400" customWidth="1"/>
    <col min="7171" max="7173" width="14.75" style="400" customWidth="1"/>
    <col min="7174" max="7423" width="9" style="400"/>
    <col min="7424" max="7425" width="9" style="400" hidden="1" customWidth="1"/>
    <col min="7426" max="7426" width="51.125" style="400" customWidth="1"/>
    <col min="7427" max="7429" width="14.75" style="400" customWidth="1"/>
    <col min="7430" max="7679" width="9" style="400"/>
    <col min="7680" max="7681" width="9" style="400" hidden="1" customWidth="1"/>
    <col min="7682" max="7682" width="51.125" style="400" customWidth="1"/>
    <col min="7683" max="7685" width="14.75" style="400" customWidth="1"/>
    <col min="7686" max="7935" width="9" style="400"/>
    <col min="7936" max="7937" width="9" style="400" hidden="1" customWidth="1"/>
    <col min="7938" max="7938" width="51.125" style="400" customWidth="1"/>
    <col min="7939" max="7941" width="14.75" style="400" customWidth="1"/>
    <col min="7942" max="8191" width="9" style="400"/>
    <col min="8192" max="8193" width="9" style="400" hidden="1" customWidth="1"/>
    <col min="8194" max="8194" width="51.125" style="400" customWidth="1"/>
    <col min="8195" max="8197" width="14.75" style="400" customWidth="1"/>
    <col min="8198" max="8447" width="9" style="400"/>
    <col min="8448" max="8449" width="9" style="400" hidden="1" customWidth="1"/>
    <col min="8450" max="8450" width="51.125" style="400" customWidth="1"/>
    <col min="8451" max="8453" width="14.75" style="400" customWidth="1"/>
    <col min="8454" max="8703" width="9" style="400"/>
    <col min="8704" max="8705" width="9" style="400" hidden="1" customWidth="1"/>
    <col min="8706" max="8706" width="51.125" style="400" customWidth="1"/>
    <col min="8707" max="8709" width="14.75" style="400" customWidth="1"/>
    <col min="8710" max="8959" width="9" style="400"/>
    <col min="8960" max="8961" width="9" style="400" hidden="1" customWidth="1"/>
    <col min="8962" max="8962" width="51.125" style="400" customWidth="1"/>
    <col min="8963" max="8965" width="14.75" style="400" customWidth="1"/>
    <col min="8966" max="9215" width="9" style="400"/>
    <col min="9216" max="9217" width="9" style="400" hidden="1" customWidth="1"/>
    <col min="9218" max="9218" width="51.125" style="400" customWidth="1"/>
    <col min="9219" max="9221" width="14.75" style="400" customWidth="1"/>
    <col min="9222" max="9471" width="9" style="400"/>
    <col min="9472" max="9473" width="9" style="400" hidden="1" customWidth="1"/>
    <col min="9474" max="9474" width="51.125" style="400" customWidth="1"/>
    <col min="9475" max="9477" width="14.75" style="400" customWidth="1"/>
    <col min="9478" max="9727" width="9" style="400"/>
    <col min="9728" max="9729" width="9" style="400" hidden="1" customWidth="1"/>
    <col min="9730" max="9730" width="51.125" style="400" customWidth="1"/>
    <col min="9731" max="9733" width="14.75" style="400" customWidth="1"/>
    <col min="9734" max="9983" width="9" style="400"/>
    <col min="9984" max="9985" width="9" style="400" hidden="1" customWidth="1"/>
    <col min="9986" max="9986" width="51.125" style="400" customWidth="1"/>
    <col min="9987" max="9989" width="14.75" style="400" customWidth="1"/>
    <col min="9990" max="10239" width="9" style="400"/>
    <col min="10240" max="10241" width="9" style="400" hidden="1" customWidth="1"/>
    <col min="10242" max="10242" width="51.125" style="400" customWidth="1"/>
    <col min="10243" max="10245" width="14.75" style="400" customWidth="1"/>
    <col min="10246" max="10495" width="9" style="400"/>
    <col min="10496" max="10497" width="9" style="400" hidden="1" customWidth="1"/>
    <col min="10498" max="10498" width="51.125" style="400" customWidth="1"/>
    <col min="10499" max="10501" width="14.75" style="400" customWidth="1"/>
    <col min="10502" max="10751" width="9" style="400"/>
    <col min="10752" max="10753" width="9" style="400" hidden="1" customWidth="1"/>
    <col min="10754" max="10754" width="51.125" style="400" customWidth="1"/>
    <col min="10755" max="10757" width="14.75" style="400" customWidth="1"/>
    <col min="10758" max="11007" width="9" style="400"/>
    <col min="11008" max="11009" width="9" style="400" hidden="1" customWidth="1"/>
    <col min="11010" max="11010" width="51.125" style="400" customWidth="1"/>
    <col min="11011" max="11013" width="14.75" style="400" customWidth="1"/>
    <col min="11014" max="11263" width="9" style="400"/>
    <col min="11264" max="11265" width="9" style="400" hidden="1" customWidth="1"/>
    <col min="11266" max="11266" width="51.125" style="400" customWidth="1"/>
    <col min="11267" max="11269" width="14.75" style="400" customWidth="1"/>
    <col min="11270" max="11519" width="9" style="400"/>
    <col min="11520" max="11521" width="9" style="400" hidden="1" customWidth="1"/>
    <col min="11522" max="11522" width="51.125" style="400" customWidth="1"/>
    <col min="11523" max="11525" width="14.75" style="400" customWidth="1"/>
    <col min="11526" max="11775" width="9" style="400"/>
    <col min="11776" max="11777" width="9" style="400" hidden="1" customWidth="1"/>
    <col min="11778" max="11778" width="51.125" style="400" customWidth="1"/>
    <col min="11779" max="11781" width="14.75" style="400" customWidth="1"/>
    <col min="11782" max="12031" width="9" style="400"/>
    <col min="12032" max="12033" width="9" style="400" hidden="1" customWidth="1"/>
    <col min="12034" max="12034" width="51.125" style="400" customWidth="1"/>
    <col min="12035" max="12037" width="14.75" style="400" customWidth="1"/>
    <col min="12038" max="12287" width="9" style="400"/>
    <col min="12288" max="12289" width="9" style="400" hidden="1" customWidth="1"/>
    <col min="12290" max="12290" width="51.125" style="400" customWidth="1"/>
    <col min="12291" max="12293" width="14.75" style="400" customWidth="1"/>
    <col min="12294" max="12543" width="9" style="400"/>
    <col min="12544" max="12545" width="9" style="400" hidden="1" customWidth="1"/>
    <col min="12546" max="12546" width="51.125" style="400" customWidth="1"/>
    <col min="12547" max="12549" width="14.75" style="400" customWidth="1"/>
    <col min="12550" max="12799" width="9" style="400"/>
    <col min="12800" max="12801" width="9" style="400" hidden="1" customWidth="1"/>
    <col min="12802" max="12802" width="51.125" style="400" customWidth="1"/>
    <col min="12803" max="12805" width="14.75" style="400" customWidth="1"/>
    <col min="12806" max="13055" width="9" style="400"/>
    <col min="13056" max="13057" width="9" style="400" hidden="1" customWidth="1"/>
    <col min="13058" max="13058" width="51.125" style="400" customWidth="1"/>
    <col min="13059" max="13061" width="14.75" style="400" customWidth="1"/>
    <col min="13062" max="13311" width="9" style="400"/>
    <col min="13312" max="13313" width="9" style="400" hidden="1" customWidth="1"/>
    <col min="13314" max="13314" width="51.125" style="400" customWidth="1"/>
    <col min="13315" max="13317" width="14.75" style="400" customWidth="1"/>
    <col min="13318" max="13567" width="9" style="400"/>
    <col min="13568" max="13569" width="9" style="400" hidden="1" customWidth="1"/>
    <col min="13570" max="13570" width="51.125" style="400" customWidth="1"/>
    <col min="13571" max="13573" width="14.75" style="400" customWidth="1"/>
    <col min="13574" max="13823" width="9" style="400"/>
    <col min="13824" max="13825" width="9" style="400" hidden="1" customWidth="1"/>
    <col min="13826" max="13826" width="51.125" style="400" customWidth="1"/>
    <col min="13827" max="13829" width="14.75" style="400" customWidth="1"/>
    <col min="13830" max="14079" width="9" style="400"/>
    <col min="14080" max="14081" width="9" style="400" hidden="1" customWidth="1"/>
    <col min="14082" max="14082" width="51.125" style="400" customWidth="1"/>
    <col min="14083" max="14085" width="14.75" style="400" customWidth="1"/>
    <col min="14086" max="14335" width="9" style="400"/>
    <col min="14336" max="14337" width="9" style="400" hidden="1" customWidth="1"/>
    <col min="14338" max="14338" width="51.125" style="400" customWidth="1"/>
    <col min="14339" max="14341" width="14.75" style="400" customWidth="1"/>
    <col min="14342" max="14591" width="9" style="400"/>
    <col min="14592" max="14593" width="9" style="400" hidden="1" customWidth="1"/>
    <col min="14594" max="14594" width="51.125" style="400" customWidth="1"/>
    <col min="14595" max="14597" width="14.75" style="400" customWidth="1"/>
    <col min="14598" max="14847" width="9" style="400"/>
    <col min="14848" max="14849" width="9" style="400" hidden="1" customWidth="1"/>
    <col min="14850" max="14850" width="51.125" style="400" customWidth="1"/>
    <col min="14851" max="14853" width="14.75" style="400" customWidth="1"/>
    <col min="14854" max="15103" width="9" style="400"/>
    <col min="15104" max="15105" width="9" style="400" hidden="1" customWidth="1"/>
    <col min="15106" max="15106" width="51.125" style="400" customWidth="1"/>
    <col min="15107" max="15109" width="14.75" style="400" customWidth="1"/>
    <col min="15110" max="15359" width="9" style="400"/>
    <col min="15360" max="15361" width="9" style="400" hidden="1" customWidth="1"/>
    <col min="15362" max="15362" width="51.125" style="400" customWidth="1"/>
    <col min="15363" max="15365" width="14.75" style="400" customWidth="1"/>
    <col min="15366" max="15615" width="9" style="400"/>
    <col min="15616" max="15617" width="9" style="400" hidden="1" customWidth="1"/>
    <col min="15618" max="15618" width="51.125" style="400" customWidth="1"/>
    <col min="15619" max="15621" width="14.75" style="400" customWidth="1"/>
    <col min="15622" max="15871" width="9" style="400"/>
    <col min="15872" max="15873" width="9" style="400" hidden="1" customWidth="1"/>
    <col min="15874" max="15874" width="51.125" style="400" customWidth="1"/>
    <col min="15875" max="15877" width="14.75" style="400" customWidth="1"/>
    <col min="15878" max="16127" width="9" style="400"/>
    <col min="16128" max="16129" width="9" style="400" hidden="1" customWidth="1"/>
    <col min="16130" max="16130" width="51.125" style="400" customWidth="1"/>
    <col min="16131" max="16133" width="14.75" style="400" customWidth="1"/>
    <col min="16134" max="16384" width="9" style="400"/>
  </cols>
  <sheetData>
    <row r="1" s="396" customFormat="1" ht="36" customHeight="1" spans="1:5">
      <c r="A1" s="402"/>
      <c r="B1" s="403"/>
      <c r="C1" s="404" t="s">
        <v>440</v>
      </c>
      <c r="D1" s="405"/>
      <c r="E1" s="402"/>
    </row>
    <row r="2" s="396" customFormat="1" ht="37.5" customHeight="1" spans="1:6">
      <c r="A2" s="402"/>
      <c r="B2" s="406" t="s">
        <v>441</v>
      </c>
      <c r="C2" s="406"/>
      <c r="D2" s="406"/>
      <c r="E2" s="406"/>
      <c r="F2" s="406"/>
    </row>
    <row r="3" s="396" customFormat="1" ht="28.9" customHeight="1" spans="1:6">
      <c r="A3" s="402"/>
      <c r="B3" s="407"/>
      <c r="C3" s="407"/>
      <c r="D3" s="402"/>
      <c r="F3" s="396" t="s">
        <v>2</v>
      </c>
    </row>
    <row r="4" s="397" customFormat="1" ht="34.15" customHeight="1" spans="1:6">
      <c r="A4" s="408"/>
      <c r="B4" s="409"/>
      <c r="C4" s="410" t="s">
        <v>442</v>
      </c>
      <c r="D4" s="411" t="s">
        <v>443</v>
      </c>
      <c r="E4" s="411" t="s">
        <v>444</v>
      </c>
      <c r="F4" s="411" t="s">
        <v>445</v>
      </c>
    </row>
    <row r="5" s="397" customFormat="1" ht="23.25" customHeight="1" spans="1:6">
      <c r="A5" s="408"/>
      <c r="B5" s="409"/>
      <c r="C5" s="412" t="s">
        <v>446</v>
      </c>
      <c r="D5" s="412"/>
      <c r="E5" s="418"/>
      <c r="F5" s="419"/>
    </row>
    <row r="6" s="397" customFormat="1" ht="23.25" customHeight="1" spans="1:6">
      <c r="A6" s="408"/>
      <c r="B6" s="409"/>
      <c r="C6" s="413" t="s">
        <v>447</v>
      </c>
      <c r="D6" s="413"/>
      <c r="E6" s="418"/>
      <c r="F6" s="419"/>
    </row>
    <row r="7" s="397" customFormat="1" ht="23.25" customHeight="1" spans="1:6">
      <c r="A7" s="408"/>
      <c r="B7" s="409"/>
      <c r="C7" s="414" t="s">
        <v>448</v>
      </c>
      <c r="D7" s="413"/>
      <c r="E7" s="418"/>
      <c r="F7" s="419"/>
    </row>
    <row r="8" s="397" customFormat="1" ht="23.25" customHeight="1" spans="1:6">
      <c r="A8" s="408"/>
      <c r="B8" s="409"/>
      <c r="C8" s="414" t="s">
        <v>449</v>
      </c>
      <c r="D8" s="413"/>
      <c r="E8" s="418"/>
      <c r="F8" s="419"/>
    </row>
    <row r="9" s="397" customFormat="1" ht="23.25" customHeight="1" spans="1:6">
      <c r="A9" s="408"/>
      <c r="B9" s="409"/>
      <c r="C9" s="414" t="s">
        <v>450</v>
      </c>
      <c r="D9" s="413"/>
      <c r="E9" s="418"/>
      <c r="F9" s="419"/>
    </row>
    <row r="10" s="397" customFormat="1" ht="23.25" customHeight="1" spans="1:6">
      <c r="A10" s="408"/>
      <c r="B10" s="409"/>
      <c r="C10" s="414" t="s">
        <v>451</v>
      </c>
      <c r="D10" s="413"/>
      <c r="E10" s="418"/>
      <c r="F10" s="419"/>
    </row>
    <row r="11" s="397" customFormat="1" ht="23.25" customHeight="1" spans="1:6">
      <c r="A11" s="408"/>
      <c r="B11" s="409"/>
      <c r="C11" s="414" t="s">
        <v>452</v>
      </c>
      <c r="D11" s="413"/>
      <c r="E11" s="418"/>
      <c r="F11" s="419"/>
    </row>
    <row r="12" s="397" customFormat="1" ht="23.25" customHeight="1" spans="1:6">
      <c r="A12" s="408"/>
      <c r="B12" s="409"/>
      <c r="C12" s="414" t="s">
        <v>453</v>
      </c>
      <c r="D12" s="413"/>
      <c r="E12" s="418"/>
      <c r="F12" s="419"/>
    </row>
    <row r="13" s="397" customFormat="1" ht="23.25" customHeight="1" spans="1:6">
      <c r="A13" s="408"/>
      <c r="B13" s="409"/>
      <c r="C13" s="414" t="s">
        <v>454</v>
      </c>
      <c r="D13" s="413"/>
      <c r="E13" s="418"/>
      <c r="F13" s="419"/>
    </row>
    <row r="14" s="397" customFormat="1" ht="23.25" customHeight="1" spans="1:6">
      <c r="A14" s="408"/>
      <c r="B14" s="409"/>
      <c r="C14" s="414" t="s">
        <v>455</v>
      </c>
      <c r="D14" s="413"/>
      <c r="E14" s="418"/>
      <c r="F14" s="419"/>
    </row>
    <row r="15" s="397" customFormat="1" ht="23.25" customHeight="1" spans="1:6">
      <c r="A15" s="408"/>
      <c r="B15" s="409"/>
      <c r="C15" s="414" t="s">
        <v>456</v>
      </c>
      <c r="D15" s="413"/>
      <c r="E15" s="418"/>
      <c r="F15" s="419"/>
    </row>
    <row r="16" s="397" customFormat="1" ht="23.25" customHeight="1" spans="1:6">
      <c r="A16" s="408"/>
      <c r="B16" s="409"/>
      <c r="C16" s="414" t="s">
        <v>457</v>
      </c>
      <c r="D16" s="413"/>
      <c r="E16" s="418"/>
      <c r="F16" s="419"/>
    </row>
    <row r="17" s="397" customFormat="1" ht="23.25" customHeight="1" spans="1:6">
      <c r="A17" s="408"/>
      <c r="B17" s="409"/>
      <c r="C17" s="414" t="s">
        <v>458</v>
      </c>
      <c r="D17" s="413"/>
      <c r="E17" s="418"/>
      <c r="F17" s="419"/>
    </row>
    <row r="18" s="397" customFormat="1" ht="23.25" customHeight="1" spans="1:6">
      <c r="A18" s="408"/>
      <c r="B18" s="409"/>
      <c r="C18" s="414" t="s">
        <v>459</v>
      </c>
      <c r="D18" s="413"/>
      <c r="E18" s="418"/>
      <c r="F18" s="419"/>
    </row>
    <row r="19" s="397" customFormat="1" ht="23.25" customHeight="1" spans="1:6">
      <c r="A19" s="408"/>
      <c r="B19" s="409"/>
      <c r="C19" s="414" t="s">
        <v>460</v>
      </c>
      <c r="D19" s="413"/>
      <c r="E19" s="418"/>
      <c r="F19" s="419"/>
    </row>
    <row r="20" s="397" customFormat="1" ht="23.25" customHeight="1" spans="1:6">
      <c r="A20" s="408"/>
      <c r="B20" s="409"/>
      <c r="C20" s="414" t="s">
        <v>461</v>
      </c>
      <c r="D20" s="413"/>
      <c r="E20" s="418"/>
      <c r="F20" s="419"/>
    </row>
    <row r="21" s="397" customFormat="1" ht="23.25" customHeight="1" spans="1:6">
      <c r="A21" s="408"/>
      <c r="B21" s="409"/>
      <c r="C21" s="415" t="s">
        <v>462</v>
      </c>
      <c r="D21" s="416"/>
      <c r="E21" s="418"/>
      <c r="F21" s="419"/>
    </row>
    <row r="22" s="397" customFormat="1" ht="23.25" customHeight="1" spans="1:6">
      <c r="A22" s="408"/>
      <c r="B22" s="409"/>
      <c r="C22" s="414" t="s">
        <v>463</v>
      </c>
      <c r="D22" s="413"/>
      <c r="E22" s="418"/>
      <c r="F22" s="419"/>
    </row>
    <row r="23" s="397" customFormat="1" ht="23.25" customHeight="1" spans="1:6">
      <c r="A23" s="408"/>
      <c r="B23" s="409"/>
      <c r="C23" s="414" t="s">
        <v>464</v>
      </c>
      <c r="D23" s="413"/>
      <c r="E23" s="418"/>
      <c r="F23" s="419"/>
    </row>
    <row r="24" s="397" customFormat="1" ht="23.25" customHeight="1" spans="1:6">
      <c r="A24" s="408"/>
      <c r="B24" s="409"/>
      <c r="C24" s="414" t="s">
        <v>465</v>
      </c>
      <c r="D24" s="413"/>
      <c r="E24" s="418"/>
      <c r="F24" s="419"/>
    </row>
    <row r="25" s="397" customFormat="1" ht="23.25" customHeight="1" spans="1:6">
      <c r="A25" s="408"/>
      <c r="B25" s="409"/>
      <c r="C25" s="414" t="s">
        <v>466</v>
      </c>
      <c r="D25" s="413"/>
      <c r="E25" s="418"/>
      <c r="F25" s="419"/>
    </row>
    <row r="26" s="397" customFormat="1" ht="23.25" customHeight="1" spans="1:6">
      <c r="A26" s="408"/>
      <c r="B26" s="409"/>
      <c r="C26" s="413" t="s">
        <v>467</v>
      </c>
      <c r="D26" s="413"/>
      <c r="E26" s="418"/>
      <c r="F26" s="419"/>
    </row>
    <row r="27" ht="33" customHeight="1" spans="3:3">
      <c r="C27" s="417" t="s">
        <v>468</v>
      </c>
    </row>
  </sheetData>
  <mergeCells count="2">
    <mergeCell ref="B2:F2"/>
    <mergeCell ref="B3:C3"/>
  </mergeCells>
  <printOptions horizontalCentered="1"/>
  <pageMargins left="0.551181102362205" right="0.551181102362205" top="0.275590551181102" bottom="0.15748031496063" header="0.15748031496063" footer="0.15748031496063"/>
  <pageSetup paperSize="9" scale="85" firstPageNumber="135" orientation="portrait" useFirstPageNumber="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J36"/>
  <sheetViews>
    <sheetView workbookViewId="0">
      <selection activeCell="Q12" sqref="Q12"/>
    </sheetView>
  </sheetViews>
  <sheetFormatPr defaultColWidth="9" defaultRowHeight="15"/>
  <cols>
    <col min="1" max="1" width="30" style="129" customWidth="1"/>
    <col min="2" max="3" width="5.625" style="129" customWidth="1"/>
    <col min="4" max="4" width="7.875" style="129" customWidth="1"/>
    <col min="5" max="5" width="6.375" style="129" customWidth="1"/>
    <col min="6" max="6" width="9.25" style="129" customWidth="1"/>
    <col min="7" max="7" width="9.625" style="129" customWidth="1"/>
    <col min="8" max="8" width="8.25" style="129" customWidth="1"/>
    <col min="9" max="9" width="9.625" style="129" customWidth="1"/>
    <col min="10" max="10" width="11.125" style="129" customWidth="1"/>
    <col min="11" max="11" width="9" style="129"/>
    <col min="12" max="12" width="11.875" style="129" customWidth="1"/>
    <col min="13" max="16384" width="9" style="129"/>
  </cols>
  <sheetData>
    <row r="1" s="376" customFormat="1" ht="29.25" customHeight="1" spans="1:1">
      <c r="A1" s="380" t="s">
        <v>469</v>
      </c>
    </row>
    <row r="2" s="179" customFormat="1" ht="29.25" customHeight="1" spans="1:1">
      <c r="A2" s="179" t="s">
        <v>470</v>
      </c>
    </row>
    <row r="3" s="180" customFormat="1" ht="15.75" spans="10:10">
      <c r="J3" s="180" t="s">
        <v>2</v>
      </c>
    </row>
    <row r="4" s="377" customFormat="1" ht="24" customHeight="1" spans="1:10">
      <c r="A4" s="381" t="s">
        <v>471</v>
      </c>
      <c r="B4" s="381" t="s">
        <v>472</v>
      </c>
      <c r="C4" s="381" t="s">
        <v>473</v>
      </c>
      <c r="D4" s="381" t="s">
        <v>474</v>
      </c>
      <c r="E4" s="381" t="s">
        <v>475</v>
      </c>
      <c r="F4" s="381"/>
      <c r="G4" s="381"/>
      <c r="H4" s="381" t="s">
        <v>476</v>
      </c>
      <c r="I4" s="381"/>
      <c r="J4" s="381" t="s">
        <v>477</v>
      </c>
    </row>
    <row r="5" s="377" customFormat="1" ht="37.5" customHeight="1" spans="1:10">
      <c r="A5" s="381"/>
      <c r="B5" s="381"/>
      <c r="C5" s="381"/>
      <c r="D5" s="381"/>
      <c r="E5" s="381" t="s">
        <v>478</v>
      </c>
      <c r="F5" s="381" t="s">
        <v>479</v>
      </c>
      <c r="G5" s="381" t="s">
        <v>480</v>
      </c>
      <c r="H5" s="381" t="s">
        <v>481</v>
      </c>
      <c r="I5" s="381" t="s">
        <v>482</v>
      </c>
      <c r="J5" s="381"/>
    </row>
    <row r="6" s="378" customFormat="1" ht="21" customHeight="1" spans="1:10">
      <c r="A6" s="382" t="s">
        <v>483</v>
      </c>
      <c r="B6" s="382"/>
      <c r="C6" s="382"/>
      <c r="D6" s="383"/>
      <c r="E6" s="383"/>
      <c r="F6" s="383"/>
      <c r="G6" s="383"/>
      <c r="H6" s="382"/>
      <c r="I6" s="382"/>
      <c r="J6" s="382"/>
    </row>
    <row r="7" s="379" customFormat="1" ht="21" customHeight="1" spans="1:10">
      <c r="A7" s="384"/>
      <c r="B7" s="385"/>
      <c r="C7" s="386"/>
      <c r="D7" s="386"/>
      <c r="E7" s="386"/>
      <c r="F7" s="386"/>
      <c r="G7" s="386"/>
      <c r="H7" s="389"/>
      <c r="I7" s="389"/>
      <c r="J7" s="389"/>
    </row>
    <row r="8" s="379" customFormat="1" ht="21" customHeight="1" spans="1:10">
      <c r="A8" s="384"/>
      <c r="B8" s="385"/>
      <c r="C8" s="386"/>
      <c r="D8" s="386"/>
      <c r="E8" s="386"/>
      <c r="F8" s="386"/>
      <c r="G8" s="386"/>
      <c r="H8" s="389"/>
      <c r="I8" s="389"/>
      <c r="J8" s="389"/>
    </row>
    <row r="9" s="378" customFormat="1" ht="21" customHeight="1" spans="1:10">
      <c r="A9" s="382" t="s">
        <v>484</v>
      </c>
      <c r="B9" s="382"/>
      <c r="C9" s="382"/>
      <c r="D9" s="383"/>
      <c r="E9" s="383"/>
      <c r="F9" s="383"/>
      <c r="G9" s="383"/>
      <c r="H9" s="382"/>
      <c r="I9" s="382"/>
      <c r="J9" s="382"/>
    </row>
    <row r="10" s="379" customFormat="1" ht="21" customHeight="1" spans="1:10">
      <c r="A10" s="384"/>
      <c r="B10" s="385"/>
      <c r="C10" s="387"/>
      <c r="D10" s="388"/>
      <c r="E10" s="388"/>
      <c r="F10" s="392"/>
      <c r="G10" s="388"/>
      <c r="H10" s="387"/>
      <c r="I10" s="395"/>
      <c r="J10" s="389"/>
    </row>
    <row r="11" s="379" customFormat="1" ht="21" customHeight="1" spans="1:10">
      <c r="A11" s="384"/>
      <c r="B11" s="385"/>
      <c r="C11" s="387"/>
      <c r="D11" s="388"/>
      <c r="E11" s="388"/>
      <c r="F11" s="392"/>
      <c r="G11" s="388"/>
      <c r="H11" s="387"/>
      <c r="I11" s="395"/>
      <c r="J11" s="389"/>
    </row>
    <row r="12" s="378" customFormat="1" ht="21" customHeight="1" spans="1:10">
      <c r="A12" s="382" t="s">
        <v>485</v>
      </c>
      <c r="B12" s="382"/>
      <c r="C12" s="382"/>
      <c r="D12" s="383"/>
      <c r="E12" s="383"/>
      <c r="F12" s="383"/>
      <c r="G12" s="383"/>
      <c r="H12" s="382"/>
      <c r="I12" s="382"/>
      <c r="J12" s="382"/>
    </row>
    <row r="13" s="379" customFormat="1" ht="21" customHeight="1" spans="1:10">
      <c r="A13" s="384"/>
      <c r="B13" s="385"/>
      <c r="C13" s="387"/>
      <c r="D13" s="388"/>
      <c r="E13" s="388"/>
      <c r="F13" s="392"/>
      <c r="G13" s="388"/>
      <c r="H13" s="387"/>
      <c r="I13" s="395"/>
      <c r="J13" s="389"/>
    </row>
    <row r="14" s="379" customFormat="1" ht="21" customHeight="1" spans="1:10">
      <c r="A14" s="389"/>
      <c r="B14" s="385"/>
      <c r="C14" s="386"/>
      <c r="D14" s="386"/>
      <c r="E14" s="386"/>
      <c r="F14" s="386"/>
      <c r="G14" s="386"/>
      <c r="H14" s="389"/>
      <c r="I14" s="389"/>
      <c r="J14" s="389"/>
    </row>
    <row r="15" s="377" customFormat="1" ht="21" customHeight="1" spans="1:10">
      <c r="A15" s="381" t="s">
        <v>486</v>
      </c>
      <c r="B15" s="381"/>
      <c r="C15" s="381"/>
      <c r="D15" s="383"/>
      <c r="E15" s="383"/>
      <c r="F15" s="383"/>
      <c r="G15" s="383"/>
      <c r="H15" s="381"/>
      <c r="I15" s="381"/>
      <c r="J15" s="381"/>
    </row>
    <row r="16" s="379" customFormat="1" ht="27" customHeight="1" spans="1:10">
      <c r="A16" s="390" t="s">
        <v>487</v>
      </c>
      <c r="B16" s="390"/>
      <c r="C16" s="390"/>
      <c r="D16" s="390"/>
      <c r="E16" s="390"/>
      <c r="F16" s="393"/>
      <c r="G16" s="393"/>
      <c r="H16" s="394"/>
      <c r="I16" s="394"/>
      <c r="J16" s="394"/>
    </row>
    <row r="17" s="379" customFormat="1" spans="4:7">
      <c r="D17" s="391"/>
      <c r="E17" s="391"/>
      <c r="F17" s="391"/>
      <c r="G17" s="391"/>
    </row>
    <row r="18" s="379" customFormat="1" spans="4:7">
      <c r="D18" s="391"/>
      <c r="E18" s="391"/>
      <c r="F18" s="391"/>
      <c r="G18" s="391"/>
    </row>
    <row r="19" s="379" customFormat="1" spans="4:7">
      <c r="D19" s="391"/>
      <c r="E19" s="391"/>
      <c r="F19" s="391"/>
      <c r="G19" s="391"/>
    </row>
    <row r="20" spans="4:7">
      <c r="D20" s="391"/>
      <c r="E20" s="391"/>
      <c r="F20" s="391"/>
      <c r="G20" s="391"/>
    </row>
    <row r="21" spans="4:7">
      <c r="D21" s="391"/>
      <c r="E21" s="391"/>
      <c r="F21" s="391"/>
      <c r="G21" s="391"/>
    </row>
    <row r="22" spans="4:7">
      <c r="D22" s="391"/>
      <c r="E22" s="391"/>
      <c r="F22" s="391"/>
      <c r="G22" s="391"/>
    </row>
    <row r="23" spans="4:7">
      <c r="D23" s="391"/>
      <c r="E23" s="391"/>
      <c r="F23" s="391"/>
      <c r="G23" s="391"/>
    </row>
    <row r="24" spans="4:7">
      <c r="D24" s="391"/>
      <c r="E24" s="391"/>
      <c r="F24" s="391"/>
      <c r="G24" s="391"/>
    </row>
    <row r="25" spans="4:7">
      <c r="D25" s="391"/>
      <c r="E25" s="391"/>
      <c r="F25" s="391"/>
      <c r="G25" s="391"/>
    </row>
    <row r="26" spans="4:7">
      <c r="D26" s="391"/>
      <c r="E26" s="391"/>
      <c r="F26" s="391"/>
      <c r="G26" s="391"/>
    </row>
    <row r="27" spans="4:7">
      <c r="D27" s="391"/>
      <c r="E27" s="391"/>
      <c r="F27" s="391"/>
      <c r="G27" s="391"/>
    </row>
    <row r="28" spans="4:7">
      <c r="D28" s="391"/>
      <c r="E28" s="391"/>
      <c r="F28" s="391"/>
      <c r="G28" s="391"/>
    </row>
    <row r="29" spans="4:7">
      <c r="D29" s="391"/>
      <c r="E29" s="391"/>
      <c r="F29" s="391"/>
      <c r="G29" s="391"/>
    </row>
    <row r="30" spans="4:7">
      <c r="D30" s="391"/>
      <c r="E30" s="391"/>
      <c r="F30" s="391"/>
      <c r="G30" s="391"/>
    </row>
    <row r="31" spans="4:7">
      <c r="D31" s="391"/>
      <c r="E31" s="391"/>
      <c r="F31" s="391"/>
      <c r="G31" s="391"/>
    </row>
    <row r="32" spans="4:7">
      <c r="D32" s="391"/>
      <c r="E32" s="391"/>
      <c r="F32" s="391"/>
      <c r="G32" s="391"/>
    </row>
    <row r="33" spans="4:7">
      <c r="D33" s="391"/>
      <c r="E33" s="391"/>
      <c r="F33" s="391"/>
      <c r="G33" s="391"/>
    </row>
    <row r="34" spans="4:7">
      <c r="D34" s="391"/>
      <c r="E34" s="391"/>
      <c r="F34" s="391"/>
      <c r="G34" s="391"/>
    </row>
    <row r="35" spans="4:7">
      <c r="D35" s="391"/>
      <c r="E35" s="391"/>
      <c r="F35" s="391"/>
      <c r="G35" s="391"/>
    </row>
    <row r="36" spans="4:7">
      <c r="D36" s="391"/>
      <c r="E36" s="391"/>
      <c r="F36" s="391"/>
      <c r="G36" s="391"/>
    </row>
  </sheetData>
  <mergeCells count="9">
    <mergeCell ref="A2:J2"/>
    <mergeCell ref="E4:G4"/>
    <mergeCell ref="H4:I4"/>
    <mergeCell ref="A16:E16"/>
    <mergeCell ref="A4:A5"/>
    <mergeCell ref="B4:B5"/>
    <mergeCell ref="C4:C5"/>
    <mergeCell ref="D4:D5"/>
    <mergeCell ref="J4:J5"/>
  </mergeCells>
  <pageMargins left="0.17" right="0.708661417322835" top="0.748031496062992" bottom="0.748031496062992" header="0.31496062992126" footer="0.31496062992126"/>
  <pageSetup paperSize="9" scale="92"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25"/>
  <sheetViews>
    <sheetView workbookViewId="0">
      <pane ySplit="4" topLeftCell="A16" activePane="bottomLeft" state="frozen"/>
      <selection/>
      <selection pane="bottomLeft" activeCell="C30" sqref="C30"/>
    </sheetView>
  </sheetViews>
  <sheetFormatPr defaultColWidth="43.875" defaultRowHeight="15.75" outlineLevelCol="1"/>
  <cols>
    <col min="1" max="1" width="56.75" style="348" customWidth="1"/>
    <col min="2" max="2" width="34.375" style="348" customWidth="1"/>
    <col min="3" max="16384" width="43.875" style="349"/>
  </cols>
  <sheetData>
    <row r="1" s="274" customFormat="1" ht="27" customHeight="1" spans="1:2">
      <c r="A1" s="250" t="s">
        <v>488</v>
      </c>
      <c r="B1" s="350"/>
    </row>
    <row r="2" ht="45.6" customHeight="1" spans="1:2">
      <c r="A2" s="341" t="s">
        <v>489</v>
      </c>
      <c r="B2" s="341"/>
    </row>
    <row r="3" s="346" customFormat="1" ht="23.45" customHeight="1" spans="1:2">
      <c r="A3" s="347"/>
      <c r="B3" s="351" t="s">
        <v>2</v>
      </c>
    </row>
    <row r="4" s="346" customFormat="1" ht="36.6" customHeight="1" spans="1:2">
      <c r="A4" s="343" t="s">
        <v>490</v>
      </c>
      <c r="B4" s="335" t="s">
        <v>4</v>
      </c>
    </row>
    <row r="5" s="346" customFormat="1" ht="36.6" customHeight="1" spans="1:2">
      <c r="A5" s="352" t="s">
        <v>491</v>
      </c>
      <c r="B5" s="353">
        <f>SUM(B6:B19)</f>
        <v>351</v>
      </c>
    </row>
    <row r="6" s="346" customFormat="1" ht="25.5" customHeight="1" spans="1:2">
      <c r="A6" s="354" t="s">
        <v>492</v>
      </c>
      <c r="B6" s="355"/>
    </row>
    <row r="7" s="347" customFormat="1" ht="25.5" customHeight="1" spans="1:2">
      <c r="A7" s="354" t="s">
        <v>493</v>
      </c>
      <c r="B7" s="356"/>
    </row>
    <row r="8" s="346" customFormat="1" ht="25.5" customHeight="1" spans="1:2">
      <c r="A8" s="354" t="s">
        <v>494</v>
      </c>
      <c r="B8" s="356"/>
    </row>
    <row r="9" s="346" customFormat="1" ht="25.5" customHeight="1" spans="1:2">
      <c r="A9" s="354" t="s">
        <v>495</v>
      </c>
      <c r="B9" s="356"/>
    </row>
    <row r="10" s="346" customFormat="1" ht="25.5" customHeight="1" spans="1:2">
      <c r="A10" s="354" t="s">
        <v>496</v>
      </c>
      <c r="B10" s="356">
        <v>300</v>
      </c>
    </row>
    <row r="11" s="346" customFormat="1" ht="25.5" customHeight="1" spans="1:2">
      <c r="A11" s="354" t="s">
        <v>497</v>
      </c>
      <c r="B11" s="356"/>
    </row>
    <row r="12" s="346" customFormat="1" ht="25.5" customHeight="1" spans="1:2">
      <c r="A12" s="354" t="s">
        <v>498</v>
      </c>
      <c r="B12" s="356"/>
    </row>
    <row r="13" s="346" customFormat="1" ht="25.5" customHeight="1" spans="1:2">
      <c r="A13" s="354" t="s">
        <v>499</v>
      </c>
      <c r="B13" s="356"/>
    </row>
    <row r="14" s="346" customFormat="1" ht="25.5" customHeight="1" spans="1:2">
      <c r="A14" s="354" t="s">
        <v>500</v>
      </c>
      <c r="B14" s="356"/>
    </row>
    <row r="15" s="346" customFormat="1" ht="25.5" customHeight="1" spans="1:2">
      <c r="A15" s="354" t="s">
        <v>501</v>
      </c>
      <c r="B15" s="356"/>
    </row>
    <row r="16" s="346" customFormat="1" ht="25.5" customHeight="1" spans="1:2">
      <c r="A16" s="354" t="s">
        <v>502</v>
      </c>
      <c r="B16" s="356"/>
    </row>
    <row r="17" s="346" customFormat="1" ht="25.5" customHeight="1" spans="1:2">
      <c r="A17" s="354" t="s">
        <v>503</v>
      </c>
      <c r="B17" s="356">
        <v>51</v>
      </c>
    </row>
    <row r="18" s="346" customFormat="1" ht="25.5" customHeight="1" spans="1:2">
      <c r="A18" s="354" t="s">
        <v>504</v>
      </c>
      <c r="B18" s="356"/>
    </row>
    <row r="19" s="346" customFormat="1" ht="25.5" customHeight="1" spans="1:2">
      <c r="A19" s="354" t="s">
        <v>505</v>
      </c>
      <c r="B19" s="356"/>
    </row>
    <row r="20" s="375" customFormat="1" ht="36.6" customHeight="1" spans="1:2">
      <c r="A20" s="357" t="s">
        <v>506</v>
      </c>
      <c r="B20" s="345">
        <f>SUM(B21:B24)</f>
        <v>49</v>
      </c>
    </row>
    <row r="21" s="339" customFormat="1" ht="24" customHeight="1" spans="1:2">
      <c r="A21" s="358" t="s">
        <v>507</v>
      </c>
      <c r="B21" s="359"/>
    </row>
    <row r="22" s="339" customFormat="1" ht="24" customHeight="1" spans="1:2">
      <c r="A22" s="358" t="s">
        <v>508</v>
      </c>
      <c r="B22" s="360"/>
    </row>
    <row r="23" s="339" customFormat="1" ht="24" customHeight="1" spans="1:2">
      <c r="A23" s="358" t="s">
        <v>509</v>
      </c>
      <c r="B23" s="359"/>
    </row>
    <row r="24" s="339" customFormat="1" ht="24" customHeight="1" spans="1:2">
      <c r="A24" s="358" t="s">
        <v>510</v>
      </c>
      <c r="B24" s="360">
        <v>49</v>
      </c>
    </row>
    <row r="25" s="346" customFormat="1" ht="36.6" customHeight="1" spans="1:2">
      <c r="A25" s="344" t="s">
        <v>511</v>
      </c>
      <c r="B25" s="345">
        <f>B20+B5</f>
        <v>400</v>
      </c>
    </row>
  </sheetData>
  <mergeCells count="1">
    <mergeCell ref="A2:B2"/>
  </mergeCells>
  <printOptions horizontalCentered="1"/>
  <pageMargins left="0.551181102362205" right="0.551181102362205" top="0.275590551181102" bottom="0.393700787401575" header="0.590551181102362" footer="0.15748031496063"/>
  <pageSetup paperSize="9" firstPageNumber="135" orientation="portrait"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49"/>
  <sheetViews>
    <sheetView view="pageBreakPreview" zoomScaleNormal="100" workbookViewId="0">
      <pane ySplit="4" topLeftCell="A31" activePane="bottomLeft" state="frozen"/>
      <selection/>
      <selection pane="bottomLeft" activeCell="A45" sqref="$A45:$XFD45"/>
    </sheetView>
  </sheetViews>
  <sheetFormatPr defaultColWidth="43.875" defaultRowHeight="15.75" outlineLevelCol="1"/>
  <cols>
    <col min="1" max="1" width="84.5333333333333" style="348" customWidth="1"/>
    <col min="2" max="2" width="40.7916666666667" style="348" customWidth="1"/>
    <col min="3" max="16384" width="43.875" style="349"/>
  </cols>
  <sheetData>
    <row r="1" s="274" customFormat="1" ht="27" customHeight="1" spans="1:2">
      <c r="A1" s="250" t="s">
        <v>512</v>
      </c>
      <c r="B1" s="350"/>
    </row>
    <row r="2" ht="45.6" customHeight="1" spans="1:2">
      <c r="A2" s="341" t="s">
        <v>513</v>
      </c>
      <c r="B2" s="341"/>
    </row>
    <row r="3" s="346" customFormat="1" ht="23.45" customHeight="1" spans="1:2">
      <c r="A3" s="347"/>
      <c r="B3" s="351" t="s">
        <v>2</v>
      </c>
    </row>
    <row r="4" s="346" customFormat="1" ht="36.6" customHeight="1" spans="1:2">
      <c r="A4" s="343" t="s">
        <v>490</v>
      </c>
      <c r="B4" s="335" t="s">
        <v>4</v>
      </c>
    </row>
    <row r="5" s="338" customFormat="1" ht="23.1" customHeight="1" spans="1:2">
      <c r="A5" s="297" t="s">
        <v>514</v>
      </c>
      <c r="B5" s="298"/>
    </row>
    <row r="6" s="338" customFormat="1" ht="23.1" customHeight="1" spans="1:2">
      <c r="A6" s="300" t="s">
        <v>515</v>
      </c>
      <c r="B6" s="301"/>
    </row>
    <row r="7" s="338" customFormat="1" ht="23.1" customHeight="1" spans="1:2">
      <c r="A7" s="297" t="s">
        <v>516</v>
      </c>
      <c r="B7" s="298"/>
    </row>
    <row r="8" s="338" customFormat="1" ht="23.1" customHeight="1" spans="1:2">
      <c r="A8" s="300" t="s">
        <v>517</v>
      </c>
      <c r="B8" s="301"/>
    </row>
    <row r="9" s="338" customFormat="1" ht="23.1" customHeight="1" spans="1:2">
      <c r="A9" s="300" t="s">
        <v>518</v>
      </c>
      <c r="B9" s="301"/>
    </row>
    <row r="10" s="339" customFormat="1" ht="23.1" customHeight="1" spans="1:2">
      <c r="A10" s="300" t="s">
        <v>519</v>
      </c>
      <c r="B10" s="301"/>
    </row>
    <row r="11" s="338" customFormat="1" ht="23.1" customHeight="1" spans="1:2">
      <c r="A11" s="297" t="s">
        <v>520</v>
      </c>
      <c r="B11" s="298"/>
    </row>
    <row r="12" s="339" customFormat="1" ht="23.1" customHeight="1" spans="1:2">
      <c r="A12" s="300" t="s">
        <v>521</v>
      </c>
      <c r="B12" s="301"/>
    </row>
    <row r="13" s="338" customFormat="1" ht="23.1" customHeight="1" spans="1:2">
      <c r="A13" s="297" t="s">
        <v>522</v>
      </c>
      <c r="B13" s="298">
        <f>SUM(B14:B23)</f>
        <v>128</v>
      </c>
    </row>
    <row r="14" s="339" customFormat="1" ht="23.1" customHeight="1" spans="1:2">
      <c r="A14" s="300" t="s">
        <v>523</v>
      </c>
      <c r="B14" s="301">
        <v>77</v>
      </c>
    </row>
    <row r="15" s="339" customFormat="1" ht="23.1" customHeight="1" spans="1:2">
      <c r="A15" s="300" t="s">
        <v>524</v>
      </c>
      <c r="B15" s="301"/>
    </row>
    <row r="16" s="339" customFormat="1" ht="23.1" customHeight="1" spans="1:2">
      <c r="A16" s="300" t="s">
        <v>525</v>
      </c>
      <c r="B16" s="301"/>
    </row>
    <row r="17" s="339" customFormat="1" ht="23.1" customHeight="1" spans="1:2">
      <c r="A17" s="300" t="s">
        <v>526</v>
      </c>
      <c r="B17" s="301"/>
    </row>
    <row r="18" s="339" customFormat="1" ht="23.1" customHeight="1" spans="1:2">
      <c r="A18" s="300" t="s">
        <v>527</v>
      </c>
      <c r="B18" s="301">
        <v>51</v>
      </c>
    </row>
    <row r="19" s="339" customFormat="1" ht="23.1" customHeight="1" spans="1:2">
      <c r="A19" s="300" t="s">
        <v>528</v>
      </c>
      <c r="B19" s="301"/>
    </row>
    <row r="20" s="339" customFormat="1" ht="23.1" customHeight="1" spans="1:2">
      <c r="A20" s="300" t="s">
        <v>529</v>
      </c>
      <c r="B20" s="301"/>
    </row>
    <row r="21" s="339" customFormat="1" ht="23.1" customHeight="1" spans="1:2">
      <c r="A21" s="300" t="s">
        <v>530</v>
      </c>
      <c r="B21" s="301"/>
    </row>
    <row r="22" s="339" customFormat="1" ht="23.1" customHeight="1" spans="1:2">
      <c r="A22" s="300" t="s">
        <v>531</v>
      </c>
      <c r="B22" s="301"/>
    </row>
    <row r="23" s="339" customFormat="1" ht="23.1" customHeight="1" spans="1:2">
      <c r="A23" s="300" t="s">
        <v>532</v>
      </c>
      <c r="B23" s="301"/>
    </row>
    <row r="24" s="338" customFormat="1" ht="23.1" customHeight="1" spans="1:2">
      <c r="A24" s="297" t="s">
        <v>533</v>
      </c>
      <c r="B24" s="298">
        <f>SUM(B25:B31)</f>
        <v>470</v>
      </c>
    </row>
    <row r="25" s="339" customFormat="1" ht="23.1" customHeight="1" spans="1:2">
      <c r="A25" s="300" t="s">
        <v>534</v>
      </c>
      <c r="B25" s="301">
        <v>423</v>
      </c>
    </row>
    <row r="26" s="339" customFormat="1" ht="23.1" customHeight="1" spans="1:2">
      <c r="A26" s="300" t="s">
        <v>535</v>
      </c>
      <c r="B26" s="301"/>
    </row>
    <row r="27" s="339" customFormat="1" ht="23.1" customHeight="1" spans="1:2">
      <c r="A27" s="300" t="s">
        <v>536</v>
      </c>
      <c r="B27" s="301"/>
    </row>
    <row r="28" s="339" customFormat="1" ht="23.1" customHeight="1" spans="1:2">
      <c r="A28" s="300" t="s">
        <v>537</v>
      </c>
      <c r="B28" s="301"/>
    </row>
    <row r="29" s="339" customFormat="1" ht="23.1" customHeight="1" spans="1:2">
      <c r="A29" s="300" t="s">
        <v>538</v>
      </c>
      <c r="B29" s="301">
        <v>47</v>
      </c>
    </row>
    <row r="30" s="339" customFormat="1" ht="23.1" customHeight="1" spans="1:2">
      <c r="A30" s="300" t="s">
        <v>539</v>
      </c>
      <c r="B30" s="301"/>
    </row>
    <row r="31" s="339" customFormat="1" ht="23.1" customHeight="1" spans="1:2">
      <c r="A31" s="300" t="s">
        <v>540</v>
      </c>
      <c r="B31" s="301"/>
    </row>
    <row r="32" s="338" customFormat="1" ht="23.1" customHeight="1" spans="1:2">
      <c r="A32" s="297" t="s">
        <v>541</v>
      </c>
      <c r="B32" s="298"/>
    </row>
    <row r="33" s="339" customFormat="1" ht="23.1" customHeight="1" spans="1:2">
      <c r="A33" s="300" t="s">
        <v>542</v>
      </c>
      <c r="B33" s="301"/>
    </row>
    <row r="34" s="339" customFormat="1" ht="23.1" customHeight="1" spans="1:2">
      <c r="A34" s="300" t="s">
        <v>543</v>
      </c>
      <c r="B34" s="301"/>
    </row>
    <row r="35" s="339" customFormat="1" ht="23.1" customHeight="1" spans="1:2">
      <c r="A35" s="300" t="s">
        <v>544</v>
      </c>
      <c r="B35" s="301"/>
    </row>
    <row r="36" s="339" customFormat="1" ht="23.1" customHeight="1" spans="1:2">
      <c r="A36" s="300" t="s">
        <v>545</v>
      </c>
      <c r="B36" s="301"/>
    </row>
    <row r="37" s="338" customFormat="1" ht="23.1" customHeight="1" spans="1:2">
      <c r="A37" s="297" t="s">
        <v>546</v>
      </c>
      <c r="B37" s="298">
        <f>SUM(B38:B39)</f>
        <v>184</v>
      </c>
    </row>
    <row r="38" s="339" customFormat="1" ht="23.1" customHeight="1" spans="1:2">
      <c r="A38" s="300" t="s">
        <v>547</v>
      </c>
      <c r="B38" s="301"/>
    </row>
    <row r="39" s="339" customFormat="1" ht="23.1" customHeight="1" spans="1:2">
      <c r="A39" s="300" t="s">
        <v>548</v>
      </c>
      <c r="B39" s="301">
        <v>184</v>
      </c>
    </row>
    <row r="40" s="338" customFormat="1" ht="23.1" customHeight="1" spans="1:2">
      <c r="A40" s="297" t="s">
        <v>549</v>
      </c>
      <c r="B40" s="298">
        <f>SUM(B41:B43)</f>
        <v>138</v>
      </c>
    </row>
    <row r="41" s="339" customFormat="1" ht="23.1" customHeight="1" spans="1:2">
      <c r="A41" s="300" t="s">
        <v>550</v>
      </c>
      <c r="B41" s="301"/>
    </row>
    <row r="42" s="339" customFormat="1" ht="23.1" customHeight="1" spans="1:2">
      <c r="A42" s="300" t="s">
        <v>551</v>
      </c>
      <c r="B42" s="301"/>
    </row>
    <row r="43" s="339" customFormat="1" ht="23.1" customHeight="1" spans="1:2">
      <c r="A43" s="300" t="s">
        <v>552</v>
      </c>
      <c r="B43" s="301">
        <v>138</v>
      </c>
    </row>
    <row r="44" s="338" customFormat="1" ht="23.1" customHeight="1" spans="1:2">
      <c r="A44" s="297" t="s">
        <v>553</v>
      </c>
      <c r="B44" s="298">
        <f>SUM(B45)</f>
        <v>272</v>
      </c>
    </row>
    <row r="45" s="339" customFormat="1" ht="23.1" customHeight="1" spans="1:2">
      <c r="A45" s="300" t="s">
        <v>554</v>
      </c>
      <c r="B45" s="301">
        <v>272</v>
      </c>
    </row>
    <row r="46" s="338" customFormat="1" ht="23.1" customHeight="1" spans="1:2">
      <c r="A46" s="297" t="s">
        <v>555</v>
      </c>
      <c r="B46" s="298"/>
    </row>
    <row r="47" s="339" customFormat="1" ht="23.1" customHeight="1" spans="1:2">
      <c r="A47" s="300" t="s">
        <v>556</v>
      </c>
      <c r="B47" s="301"/>
    </row>
    <row r="48" s="338" customFormat="1" ht="23.1" customHeight="1" spans="1:2">
      <c r="A48" s="297" t="s">
        <v>557</v>
      </c>
      <c r="B48" s="298"/>
    </row>
    <row r="49" s="346" customFormat="1" ht="36.6" customHeight="1" spans="1:2">
      <c r="A49" s="344" t="s">
        <v>558</v>
      </c>
      <c r="B49" s="345">
        <f>B5+B7+B11+B13+B24+B32+B37+B40+B44</f>
        <v>1192</v>
      </c>
    </row>
  </sheetData>
  <mergeCells count="1">
    <mergeCell ref="A2:B2"/>
  </mergeCells>
  <printOptions horizontalCentered="1"/>
  <pageMargins left="0.551181102362205" right="0.551181102362205" top="0.275590551181102" bottom="0.393700787401575" header="0.590551181102362" footer="0.15748031496063"/>
  <pageSetup paperSize="9" scale="66" firstPageNumber="135" orientation="portrait"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G14"/>
  <sheetViews>
    <sheetView workbookViewId="0">
      <pane ySplit="4" topLeftCell="A5" activePane="bottomLeft" state="frozen"/>
      <selection/>
      <selection pane="bottomLeft" activeCell="E9" sqref="E9"/>
    </sheetView>
  </sheetViews>
  <sheetFormatPr defaultColWidth="26" defaultRowHeight="15" outlineLevelCol="6"/>
  <cols>
    <col min="1" max="1" width="26" style="363"/>
    <col min="2" max="2" width="23.5" style="364" customWidth="1"/>
    <col min="3" max="3" width="33.5" style="363" customWidth="1"/>
    <col min="4" max="4" width="20.125" style="364" customWidth="1"/>
    <col min="5" max="16384" width="26" style="365"/>
  </cols>
  <sheetData>
    <row r="1" s="274" customFormat="1" ht="28.5" customHeight="1" spans="1:4">
      <c r="A1" s="366" t="s">
        <v>559</v>
      </c>
      <c r="B1" s="367"/>
      <c r="C1" s="367"/>
      <c r="D1" s="368"/>
    </row>
    <row r="2" ht="27.75" customHeight="1" spans="1:4">
      <c r="A2" s="322" t="s">
        <v>560</v>
      </c>
      <c r="B2" s="322"/>
      <c r="C2" s="322"/>
      <c r="D2" s="322"/>
    </row>
    <row r="3" s="361" customFormat="1" ht="23.25" customHeight="1" spans="1:4">
      <c r="A3" s="369"/>
      <c r="B3" s="370"/>
      <c r="C3" s="371"/>
      <c r="D3" s="372" t="s">
        <v>2</v>
      </c>
    </row>
    <row r="4" ht="27.75" customHeight="1" spans="1:4">
      <c r="A4" s="327" t="s">
        <v>561</v>
      </c>
      <c r="B4" s="328" t="s">
        <v>4</v>
      </c>
      <c r="C4" s="327" t="s">
        <v>562</v>
      </c>
      <c r="D4" s="328" t="s">
        <v>4</v>
      </c>
    </row>
    <row r="5" s="362" customFormat="1" ht="27.75" customHeight="1" spans="1:4">
      <c r="A5" s="329" t="s">
        <v>563</v>
      </c>
      <c r="B5" s="330">
        <v>400</v>
      </c>
      <c r="C5" s="329" t="s">
        <v>564</v>
      </c>
      <c r="D5" s="330">
        <v>1192</v>
      </c>
    </row>
    <row r="6" s="362" customFormat="1" ht="27.75" customHeight="1" spans="1:4">
      <c r="A6" s="329" t="s">
        <v>78</v>
      </c>
      <c r="B6" s="330">
        <f>SUM(B7:B9)</f>
        <v>792</v>
      </c>
      <c r="C6" s="219" t="s">
        <v>79</v>
      </c>
      <c r="D6" s="330"/>
    </row>
    <row r="7" s="362" customFormat="1" ht="27.75" customHeight="1" spans="1:4">
      <c r="A7" s="331" t="s">
        <v>80</v>
      </c>
      <c r="B7" s="332"/>
      <c r="C7" s="331" t="s">
        <v>81</v>
      </c>
      <c r="D7" s="332"/>
    </row>
    <row r="8" s="362" customFormat="1" ht="27.75" customHeight="1" spans="1:4">
      <c r="A8" s="331" t="s">
        <v>88</v>
      </c>
      <c r="B8" s="332">
        <v>792</v>
      </c>
      <c r="C8" s="331" t="s">
        <v>87</v>
      </c>
      <c r="D8" s="332"/>
    </row>
    <row r="9" s="362" customFormat="1" ht="27.75" customHeight="1" spans="1:4">
      <c r="A9" s="331" t="s">
        <v>38</v>
      </c>
      <c r="B9" s="332"/>
      <c r="C9" s="333"/>
      <c r="D9" s="334"/>
    </row>
    <row r="10" s="362" customFormat="1" ht="27.75" customHeight="1" spans="1:4">
      <c r="A10" s="329" t="s">
        <v>565</v>
      </c>
      <c r="B10" s="332"/>
      <c r="C10" s="333" t="s">
        <v>106</v>
      </c>
      <c r="D10" s="334"/>
    </row>
    <row r="11" s="362" customFormat="1" ht="27.75" customHeight="1" spans="1:4">
      <c r="A11" s="331" t="s">
        <v>566</v>
      </c>
      <c r="B11" s="332"/>
      <c r="C11" s="331" t="s">
        <v>567</v>
      </c>
      <c r="D11" s="334"/>
    </row>
    <row r="12" s="362" customFormat="1" ht="27.75" customHeight="1" spans="1:4">
      <c r="A12" s="331"/>
      <c r="B12" s="332"/>
      <c r="C12" s="331"/>
      <c r="D12" s="332"/>
    </row>
    <row r="13" ht="27.75" customHeight="1" spans="1:4">
      <c r="A13" s="335" t="s">
        <v>568</v>
      </c>
      <c r="B13" s="336">
        <f>B5+B6+B10</f>
        <v>1192</v>
      </c>
      <c r="C13" s="335" t="s">
        <v>569</v>
      </c>
      <c r="D13" s="336">
        <f>D5+D6+D10</f>
        <v>1192</v>
      </c>
    </row>
    <row r="14" ht="51.75" customHeight="1" spans="1:7">
      <c r="A14" s="373"/>
      <c r="B14" s="373"/>
      <c r="C14" s="373"/>
      <c r="D14" s="373"/>
      <c r="E14" s="374"/>
      <c r="F14" s="374"/>
      <c r="G14" s="374"/>
    </row>
  </sheetData>
  <mergeCells count="2">
    <mergeCell ref="A2:D2"/>
    <mergeCell ref="A14:D14"/>
  </mergeCells>
  <printOptions horizontalCentered="1"/>
  <pageMargins left="0.551181102362205" right="0.551181102362205" top="0.275590551181102" bottom="0.393700787401575" header="0.590551181102362" footer="0.15748031496063"/>
  <pageSetup paperSize="9" scale="90" firstPageNumber="135"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25"/>
  <sheetViews>
    <sheetView workbookViewId="0">
      <pane ySplit="4" topLeftCell="A5" activePane="bottomLeft" state="frozen"/>
      <selection/>
      <selection pane="bottomLeft" activeCell="C19" sqref="C19"/>
    </sheetView>
  </sheetViews>
  <sheetFormatPr defaultColWidth="43.875" defaultRowHeight="15.75" outlineLevelCol="1"/>
  <cols>
    <col min="1" max="1" width="60.625" style="348" customWidth="1"/>
    <col min="2" max="2" width="34.375" style="348" customWidth="1"/>
    <col min="3" max="16384" width="43.875" style="349"/>
  </cols>
  <sheetData>
    <row r="1" s="274" customFormat="1" ht="27" customHeight="1" spans="1:2">
      <c r="A1" s="250" t="s">
        <v>570</v>
      </c>
      <c r="B1" s="350"/>
    </row>
    <row r="2" ht="33" customHeight="1" spans="1:2">
      <c r="A2" s="341" t="s">
        <v>571</v>
      </c>
      <c r="B2" s="341"/>
    </row>
    <row r="3" s="346" customFormat="1" ht="23.45" customHeight="1" spans="1:2">
      <c r="A3" s="347"/>
      <c r="B3" s="351" t="s">
        <v>2</v>
      </c>
    </row>
    <row r="4" s="346" customFormat="1" ht="21" customHeight="1" spans="1:2">
      <c r="A4" s="343" t="s">
        <v>490</v>
      </c>
      <c r="B4" s="335" t="s">
        <v>4</v>
      </c>
    </row>
    <row r="5" s="346" customFormat="1" ht="21" customHeight="1" spans="1:2">
      <c r="A5" s="352" t="s">
        <v>491</v>
      </c>
      <c r="B5" s="353">
        <f>SUM(B6:B19)</f>
        <v>351</v>
      </c>
    </row>
    <row r="6" s="346" customFormat="1" ht="21" customHeight="1" spans="1:2">
      <c r="A6" s="354" t="s">
        <v>492</v>
      </c>
      <c r="B6" s="355"/>
    </row>
    <row r="7" s="346" customFormat="1" ht="21" customHeight="1" spans="1:2">
      <c r="A7" s="354" t="s">
        <v>493</v>
      </c>
      <c r="B7" s="356"/>
    </row>
    <row r="8" s="347" customFormat="1" ht="21" customHeight="1" spans="1:2">
      <c r="A8" s="354" t="s">
        <v>494</v>
      </c>
      <c r="B8" s="356"/>
    </row>
    <row r="9" s="346" customFormat="1" ht="21" customHeight="1" spans="1:2">
      <c r="A9" s="354" t="s">
        <v>495</v>
      </c>
      <c r="B9" s="356"/>
    </row>
    <row r="10" s="346" customFormat="1" ht="21" customHeight="1" spans="1:2">
      <c r="A10" s="354" t="s">
        <v>496</v>
      </c>
      <c r="B10" s="356">
        <v>300</v>
      </c>
    </row>
    <row r="11" s="346" customFormat="1" ht="21" customHeight="1" spans="1:2">
      <c r="A11" s="354" t="s">
        <v>497</v>
      </c>
      <c r="B11" s="356"/>
    </row>
    <row r="12" s="346" customFormat="1" ht="21" customHeight="1" spans="1:2">
      <c r="A12" s="354" t="s">
        <v>498</v>
      </c>
      <c r="B12" s="356"/>
    </row>
    <row r="13" s="346" customFormat="1" ht="21" customHeight="1" spans="1:2">
      <c r="A13" s="354" t="s">
        <v>499</v>
      </c>
      <c r="B13" s="356"/>
    </row>
    <row r="14" s="346" customFormat="1" ht="21" customHeight="1" spans="1:2">
      <c r="A14" s="354" t="s">
        <v>500</v>
      </c>
      <c r="B14" s="356"/>
    </row>
    <row r="15" s="346" customFormat="1" ht="21" customHeight="1" spans="1:2">
      <c r="A15" s="354" t="s">
        <v>501</v>
      </c>
      <c r="B15" s="356"/>
    </row>
    <row r="16" s="346" customFormat="1" ht="21" customHeight="1" spans="1:2">
      <c r="A16" s="354" t="s">
        <v>502</v>
      </c>
      <c r="B16" s="356"/>
    </row>
    <row r="17" s="346" customFormat="1" ht="21" customHeight="1" spans="1:2">
      <c r="A17" s="354" t="s">
        <v>503</v>
      </c>
      <c r="B17" s="356">
        <v>51</v>
      </c>
    </row>
    <row r="18" s="346" customFormat="1" ht="21" customHeight="1" spans="1:2">
      <c r="A18" s="354" t="s">
        <v>504</v>
      </c>
      <c r="B18" s="356"/>
    </row>
    <row r="19" s="346" customFormat="1" ht="21" customHeight="1" spans="1:2">
      <c r="A19" s="354" t="s">
        <v>505</v>
      </c>
      <c r="B19" s="356"/>
    </row>
    <row r="20" s="346" customFormat="1" ht="21" customHeight="1" spans="1:2">
      <c r="A20" s="357" t="s">
        <v>506</v>
      </c>
      <c r="B20" s="345">
        <f>SUM(B21:B24)</f>
        <v>49</v>
      </c>
    </row>
    <row r="21" s="346" customFormat="1" ht="21" customHeight="1" spans="1:2">
      <c r="A21" s="358" t="s">
        <v>507</v>
      </c>
      <c r="B21" s="359"/>
    </row>
    <row r="22" ht="21" customHeight="1" spans="1:2">
      <c r="A22" s="358" t="s">
        <v>508</v>
      </c>
      <c r="B22" s="360"/>
    </row>
    <row r="23" ht="21" customHeight="1" spans="1:2">
      <c r="A23" s="358" t="s">
        <v>509</v>
      </c>
      <c r="B23" s="359"/>
    </row>
    <row r="24" ht="21" customHeight="1" spans="1:2">
      <c r="A24" s="358" t="s">
        <v>510</v>
      </c>
      <c r="B24" s="360">
        <v>49</v>
      </c>
    </row>
    <row r="25" ht="21" customHeight="1" spans="1:2">
      <c r="A25" s="344" t="s">
        <v>511</v>
      </c>
      <c r="B25" s="345">
        <f>B20+B5</f>
        <v>400</v>
      </c>
    </row>
  </sheetData>
  <mergeCells count="1">
    <mergeCell ref="A2:B2"/>
  </mergeCells>
  <printOptions horizontalCentered="1"/>
  <pageMargins left="0.551181102362205" right="0.551181102362205" top="0.275590551181102" bottom="0.393700787401575" header="0.590551181102362" footer="0.15748031496063"/>
  <pageSetup paperSize="9" scale="98" firstPageNumber="135"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49"/>
  <sheetViews>
    <sheetView workbookViewId="0">
      <pane ySplit="4" topLeftCell="A35" activePane="bottomLeft" state="frozen"/>
      <selection/>
      <selection pane="bottomLeft" activeCell="A41" sqref="A41"/>
    </sheetView>
  </sheetViews>
  <sheetFormatPr defaultColWidth="50.75" defaultRowHeight="15.75" outlineLevelCol="1"/>
  <cols>
    <col min="1" max="1" width="99.0916666666667" style="299" customWidth="1"/>
    <col min="2" max="2" width="43.8166666666667" style="299" customWidth="1"/>
    <col min="3" max="3" width="50.75" style="299"/>
    <col min="4" max="16384" width="50.75" style="288"/>
  </cols>
  <sheetData>
    <row r="1" ht="26.25" customHeight="1" spans="1:2">
      <c r="A1" s="152" t="s">
        <v>572</v>
      </c>
      <c r="B1" s="340"/>
    </row>
    <row r="2" ht="36.6" customHeight="1" spans="1:2">
      <c r="A2" s="341" t="s">
        <v>573</v>
      </c>
      <c r="B2" s="341"/>
    </row>
    <row r="3" ht="36.6" customHeight="1" spans="1:2">
      <c r="A3" s="342"/>
      <c r="B3" s="326" t="s">
        <v>2</v>
      </c>
    </row>
    <row r="4" ht="28.5" customHeight="1" spans="1:2">
      <c r="A4" s="343" t="s">
        <v>490</v>
      </c>
      <c r="B4" s="335" t="s">
        <v>4</v>
      </c>
    </row>
    <row r="5" ht="28.5" customHeight="1" spans="1:2">
      <c r="A5" s="297" t="s">
        <v>514</v>
      </c>
      <c r="B5" s="298"/>
    </row>
    <row r="6" ht="27" customHeight="1" spans="1:2">
      <c r="A6" s="300" t="s">
        <v>515</v>
      </c>
      <c r="B6" s="301"/>
    </row>
    <row r="7" ht="27" customHeight="1" spans="1:2">
      <c r="A7" s="297" t="s">
        <v>516</v>
      </c>
      <c r="B7" s="298"/>
    </row>
    <row r="8" ht="27" customHeight="1" spans="1:2">
      <c r="A8" s="300" t="s">
        <v>517</v>
      </c>
      <c r="B8" s="301"/>
    </row>
    <row r="9" ht="27" customHeight="1" spans="1:2">
      <c r="A9" s="300" t="s">
        <v>518</v>
      </c>
      <c r="B9" s="301"/>
    </row>
    <row r="10" ht="27" customHeight="1" spans="1:2">
      <c r="A10" s="300" t="s">
        <v>519</v>
      </c>
      <c r="B10" s="301"/>
    </row>
    <row r="11" ht="27" customHeight="1" spans="1:2">
      <c r="A11" s="297" t="s">
        <v>520</v>
      </c>
      <c r="B11" s="298"/>
    </row>
    <row r="12" ht="27" customHeight="1" spans="1:2">
      <c r="A12" s="300" t="s">
        <v>521</v>
      </c>
      <c r="B12" s="301"/>
    </row>
    <row r="13" ht="27" customHeight="1" spans="1:2">
      <c r="A13" s="297" t="s">
        <v>522</v>
      </c>
      <c r="B13" s="298">
        <f>SUM(B14:B23)</f>
        <v>128</v>
      </c>
    </row>
    <row r="14" ht="27" customHeight="1" spans="1:2">
      <c r="A14" s="300" t="s">
        <v>523</v>
      </c>
      <c r="B14" s="301">
        <v>77</v>
      </c>
    </row>
    <row r="15" s="338" customFormat="1" ht="27" customHeight="1" spans="1:2">
      <c r="A15" s="300" t="s">
        <v>524</v>
      </c>
      <c r="B15" s="301"/>
    </row>
    <row r="16" s="339" customFormat="1" ht="27" customHeight="1" spans="1:2">
      <c r="A16" s="300" t="s">
        <v>525</v>
      </c>
      <c r="B16" s="301"/>
    </row>
    <row r="17" s="339" customFormat="1" ht="27" customHeight="1" spans="1:2">
      <c r="A17" s="300" t="s">
        <v>526</v>
      </c>
      <c r="B17" s="301"/>
    </row>
    <row r="18" s="339" customFormat="1" ht="27" customHeight="1" spans="1:2">
      <c r="A18" s="300" t="s">
        <v>527</v>
      </c>
      <c r="B18" s="301">
        <v>51</v>
      </c>
    </row>
    <row r="19" s="339" customFormat="1" ht="27" customHeight="1" spans="1:2">
      <c r="A19" s="300" t="s">
        <v>528</v>
      </c>
      <c r="B19" s="301"/>
    </row>
    <row r="20" s="339" customFormat="1" ht="27" customHeight="1" spans="1:2">
      <c r="A20" s="300" t="s">
        <v>529</v>
      </c>
      <c r="B20" s="301"/>
    </row>
    <row r="21" s="339" customFormat="1" ht="27" customHeight="1" spans="1:2">
      <c r="A21" s="300" t="s">
        <v>530</v>
      </c>
      <c r="B21" s="301"/>
    </row>
    <row r="22" s="339" customFormat="1" ht="27" customHeight="1" spans="1:2">
      <c r="A22" s="300" t="s">
        <v>531</v>
      </c>
      <c r="B22" s="301"/>
    </row>
    <row r="23" ht="27" customHeight="1" spans="1:2">
      <c r="A23" s="300" t="s">
        <v>532</v>
      </c>
      <c r="B23" s="301"/>
    </row>
    <row r="24" ht="27" customHeight="1" spans="1:2">
      <c r="A24" s="297" t="s">
        <v>533</v>
      </c>
      <c r="B24" s="298">
        <f>SUM(B25:B31)</f>
        <v>470</v>
      </c>
    </row>
    <row r="25" ht="27" customHeight="1" spans="1:2">
      <c r="A25" s="300" t="s">
        <v>534</v>
      </c>
      <c r="B25" s="301">
        <v>423</v>
      </c>
    </row>
    <row r="26" ht="27" customHeight="1" spans="1:2">
      <c r="A26" s="300" t="s">
        <v>535</v>
      </c>
      <c r="B26" s="301"/>
    </row>
    <row r="27" ht="27" customHeight="1" spans="1:2">
      <c r="A27" s="300" t="s">
        <v>536</v>
      </c>
      <c r="B27" s="301"/>
    </row>
    <row r="28" ht="27" customHeight="1" spans="1:2">
      <c r="A28" s="300" t="s">
        <v>537</v>
      </c>
      <c r="B28" s="301"/>
    </row>
    <row r="29" ht="27" customHeight="1" spans="1:2">
      <c r="A29" s="300" t="s">
        <v>538</v>
      </c>
      <c r="B29" s="301">
        <v>47</v>
      </c>
    </row>
    <row r="30" ht="27" customHeight="1" spans="1:2">
      <c r="A30" s="300" t="s">
        <v>539</v>
      </c>
      <c r="B30" s="301"/>
    </row>
    <row r="31" ht="27" customHeight="1" spans="1:2">
      <c r="A31" s="300" t="s">
        <v>540</v>
      </c>
      <c r="B31" s="301"/>
    </row>
    <row r="32" ht="27" customHeight="1" spans="1:2">
      <c r="A32" s="297" t="s">
        <v>541</v>
      </c>
      <c r="B32" s="298"/>
    </row>
    <row r="33" ht="27" customHeight="1" spans="1:2">
      <c r="A33" s="300" t="s">
        <v>542</v>
      </c>
      <c r="B33" s="301"/>
    </row>
    <row r="34" ht="27" customHeight="1" spans="1:2">
      <c r="A34" s="300" t="s">
        <v>543</v>
      </c>
      <c r="B34" s="301"/>
    </row>
    <row r="35" ht="27" customHeight="1" spans="1:2">
      <c r="A35" s="300" t="s">
        <v>544</v>
      </c>
      <c r="B35" s="301"/>
    </row>
    <row r="36" ht="27" customHeight="1" spans="1:2">
      <c r="A36" s="300" t="s">
        <v>545</v>
      </c>
      <c r="B36" s="301"/>
    </row>
    <row r="37" ht="27" customHeight="1" spans="1:2">
      <c r="A37" s="297" t="s">
        <v>546</v>
      </c>
      <c r="B37" s="298">
        <f>SUM(B38:B39)</f>
        <v>184</v>
      </c>
    </row>
    <row r="38" ht="27" customHeight="1" spans="1:2">
      <c r="A38" s="300" t="s">
        <v>547</v>
      </c>
      <c r="B38" s="301"/>
    </row>
    <row r="39" s="339" customFormat="1" ht="23.1" customHeight="1" spans="1:2">
      <c r="A39" s="300" t="s">
        <v>548</v>
      </c>
      <c r="B39" s="301">
        <v>184</v>
      </c>
    </row>
    <row r="40" ht="27" customHeight="1" spans="1:2">
      <c r="A40" s="297" t="s">
        <v>549</v>
      </c>
      <c r="B40" s="298">
        <f>SUM(B41:B43)</f>
        <v>138</v>
      </c>
    </row>
    <row r="41" ht="27" customHeight="1" spans="1:2">
      <c r="A41" s="300" t="s">
        <v>550</v>
      </c>
      <c r="B41" s="301"/>
    </row>
    <row r="42" ht="27" customHeight="1" spans="1:2">
      <c r="A42" s="300" t="s">
        <v>551</v>
      </c>
      <c r="B42" s="301"/>
    </row>
    <row r="43" ht="27" customHeight="1" spans="1:2">
      <c r="A43" s="300" t="s">
        <v>552</v>
      </c>
      <c r="B43" s="301">
        <v>138</v>
      </c>
    </row>
    <row r="44" ht="27" customHeight="1" spans="1:2">
      <c r="A44" s="297" t="s">
        <v>553</v>
      </c>
      <c r="B44" s="298">
        <f>SUM(B45)</f>
        <v>272</v>
      </c>
    </row>
    <row r="45" ht="27" customHeight="1" spans="1:2">
      <c r="A45" s="300" t="s">
        <v>554</v>
      </c>
      <c r="B45" s="301">
        <v>272</v>
      </c>
    </row>
    <row r="46" ht="27" customHeight="1" spans="1:2">
      <c r="A46" s="297" t="s">
        <v>555</v>
      </c>
      <c r="B46" s="298"/>
    </row>
    <row r="47" ht="27" customHeight="1" spans="1:2">
      <c r="A47" s="300" t="s">
        <v>556</v>
      </c>
      <c r="B47" s="301"/>
    </row>
    <row r="48" ht="27" customHeight="1" spans="1:2">
      <c r="A48" s="297" t="s">
        <v>557</v>
      </c>
      <c r="B48" s="298"/>
    </row>
    <row r="49" ht="27" customHeight="1" spans="1:2">
      <c r="A49" s="344" t="s">
        <v>558</v>
      </c>
      <c r="B49" s="345">
        <f>B5+B7+B11+B13+B24+B32+B37+B40+B44</f>
        <v>1192</v>
      </c>
    </row>
  </sheetData>
  <mergeCells count="1">
    <mergeCell ref="A2:B2"/>
  </mergeCells>
  <printOptions horizontalCentered="1"/>
  <pageMargins left="0.551181102362205" right="0.551181102362205" top="0.275590551181102" bottom="0.393700787401575" header="0.511805555555556" footer="0.15748031496063"/>
  <pageSetup paperSize="9" scale="58" firstPageNumber="135" orientation="portrait" useFirstPageNumber="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14"/>
  <sheetViews>
    <sheetView workbookViewId="0">
      <pane ySplit="4" topLeftCell="A5" activePane="bottomLeft" state="frozen"/>
      <selection/>
      <selection pane="bottomLeft" activeCell="E11" sqref="E11"/>
    </sheetView>
  </sheetViews>
  <sheetFormatPr defaultColWidth="27.375" defaultRowHeight="15.75" outlineLevelCol="3"/>
  <cols>
    <col min="1" max="1" width="31.25" style="305" customWidth="1"/>
    <col min="2" max="2" width="20.625" style="319" customWidth="1"/>
    <col min="3" max="3" width="36.5" style="305" customWidth="1"/>
    <col min="4" max="4" width="21.125" style="319" customWidth="1"/>
    <col min="5" max="16384" width="27.375" style="291"/>
  </cols>
  <sheetData>
    <row r="1" s="318" customFormat="1" ht="31.15" customHeight="1" spans="1:3">
      <c r="A1" s="320" t="s">
        <v>574</v>
      </c>
      <c r="B1" s="321"/>
      <c r="C1" s="321"/>
    </row>
    <row r="2" ht="25.5" spans="1:4">
      <c r="A2" s="322" t="s">
        <v>575</v>
      </c>
      <c r="B2" s="322"/>
      <c r="C2" s="322"/>
      <c r="D2" s="322"/>
    </row>
    <row r="3" ht="31.9" customHeight="1" spans="1:4">
      <c r="A3" s="323"/>
      <c r="B3" s="324"/>
      <c r="C3" s="325"/>
      <c r="D3" s="326" t="s">
        <v>2</v>
      </c>
    </row>
    <row r="4" ht="26.25" customHeight="1" spans="1:4">
      <c r="A4" s="327" t="s">
        <v>561</v>
      </c>
      <c r="B4" s="328" t="s">
        <v>4</v>
      </c>
      <c r="C4" s="327" t="s">
        <v>562</v>
      </c>
      <c r="D4" s="328" t="s">
        <v>4</v>
      </c>
    </row>
    <row r="5" ht="26.25" customHeight="1" spans="1:4">
      <c r="A5" s="329" t="s">
        <v>563</v>
      </c>
      <c r="B5" s="330">
        <v>400</v>
      </c>
      <c r="C5" s="329" t="s">
        <v>564</v>
      </c>
      <c r="D5" s="330">
        <v>1192</v>
      </c>
    </row>
    <row r="6" ht="26.25" customHeight="1" spans="1:4">
      <c r="A6" s="329" t="s">
        <v>78</v>
      </c>
      <c r="B6" s="330">
        <f>SUM(B7:B9)</f>
        <v>792</v>
      </c>
      <c r="C6" s="219" t="s">
        <v>79</v>
      </c>
      <c r="D6" s="330"/>
    </row>
    <row r="7" ht="26.25" customHeight="1" spans="1:4">
      <c r="A7" s="331" t="s">
        <v>80</v>
      </c>
      <c r="B7" s="332"/>
      <c r="C7" s="331" t="s">
        <v>81</v>
      </c>
      <c r="D7" s="332"/>
    </row>
    <row r="8" ht="26.25" customHeight="1" spans="1:4">
      <c r="A8" s="331" t="s">
        <v>88</v>
      </c>
      <c r="B8" s="332">
        <v>792</v>
      </c>
      <c r="C8" s="331" t="s">
        <v>87</v>
      </c>
      <c r="D8" s="332"/>
    </row>
    <row r="9" ht="26.25" customHeight="1" spans="1:4">
      <c r="A9" s="331" t="s">
        <v>38</v>
      </c>
      <c r="B9" s="332"/>
      <c r="C9" s="333"/>
      <c r="D9" s="334"/>
    </row>
    <row r="10" ht="26.25" customHeight="1" spans="1:4">
      <c r="A10" s="329" t="s">
        <v>565</v>
      </c>
      <c r="B10" s="332"/>
      <c r="C10" s="333" t="s">
        <v>106</v>
      </c>
      <c r="D10" s="334"/>
    </row>
    <row r="11" ht="26.25" customHeight="1" spans="1:4">
      <c r="A11" s="331" t="s">
        <v>566</v>
      </c>
      <c r="B11" s="332"/>
      <c r="C11" s="331" t="s">
        <v>567</v>
      </c>
      <c r="D11" s="334"/>
    </row>
    <row r="12" ht="26.25" customHeight="1" spans="1:4">
      <c r="A12" s="331"/>
      <c r="B12" s="332"/>
      <c r="C12" s="331"/>
      <c r="D12" s="332"/>
    </row>
    <row r="13" ht="26.25" customHeight="1" spans="1:4">
      <c r="A13" s="335" t="s">
        <v>568</v>
      </c>
      <c r="B13" s="336">
        <f>B5+B6+B10</f>
        <v>1192</v>
      </c>
      <c r="C13" s="335" t="s">
        <v>569</v>
      </c>
      <c r="D13" s="336">
        <f>D5+D6+D10</f>
        <v>1192</v>
      </c>
    </row>
    <row r="14" spans="1:4">
      <c r="A14" s="337"/>
      <c r="B14" s="337"/>
      <c r="C14" s="337"/>
      <c r="D14" s="337"/>
    </row>
  </sheetData>
  <mergeCells count="2">
    <mergeCell ref="A2:D2"/>
    <mergeCell ref="A14:D14"/>
  </mergeCells>
  <printOptions horizontalCentered="1"/>
  <pageMargins left="0.551181102362205" right="0.551181102362205" top="0.275590551181102" bottom="0.393700787401575" header="0.590551181102362" footer="0.15748031496063"/>
  <pageSetup paperSize="9" scale="85" firstPageNumber="135" orientation="portrait"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H31"/>
  <sheetViews>
    <sheetView showZeros="0" zoomScale="115" zoomScaleNormal="115" workbookViewId="0">
      <pane ySplit="5" topLeftCell="A24" activePane="bottomLeft" state="frozen"/>
      <selection/>
      <selection pane="bottomLeft" activeCell="I35" sqref="I35"/>
    </sheetView>
  </sheetViews>
  <sheetFormatPr defaultColWidth="9" defaultRowHeight="19.5" customHeight="1" outlineLevelCol="7"/>
  <cols>
    <col min="1" max="1" width="34.3333333333333" customWidth="1"/>
    <col min="2" max="2" width="14.7416666666667" customWidth="1"/>
    <col min="3" max="3" width="16.325" style="435" customWidth="1"/>
    <col min="4" max="4" width="21.0916666666667" customWidth="1"/>
    <col min="5" max="5" width="11.9083333333333" customWidth="1"/>
    <col min="6" max="6" width="13.65" style="435" customWidth="1"/>
    <col min="7" max="7" width="9.78333333333333" customWidth="1"/>
    <col min="8" max="8" width="19.4583333333333" customWidth="1"/>
  </cols>
  <sheetData>
    <row r="1" ht="26.25" customHeight="1" spans="1:1">
      <c r="A1" s="438" t="s">
        <v>32</v>
      </c>
    </row>
    <row r="2" ht="32.25" customHeight="1" spans="1:7">
      <c r="A2" s="587" t="s">
        <v>33</v>
      </c>
      <c r="B2" s="587"/>
      <c r="C2" s="587"/>
      <c r="D2" s="587"/>
      <c r="E2" s="587"/>
      <c r="F2" s="522"/>
      <c r="G2" s="587"/>
    </row>
    <row r="3" customHeight="1" spans="1:7">
      <c r="A3" s="588"/>
      <c r="B3" s="588"/>
      <c r="C3" s="589"/>
      <c r="D3" s="590"/>
      <c r="G3" s="590" t="s">
        <v>2</v>
      </c>
    </row>
    <row r="4" ht="25.5" customHeight="1" spans="1:7">
      <c r="A4" s="591" t="s">
        <v>3</v>
      </c>
      <c r="B4" s="591" t="s">
        <v>4</v>
      </c>
      <c r="C4" s="591"/>
      <c r="D4" s="591"/>
      <c r="E4" s="591"/>
      <c r="F4" s="604"/>
      <c r="G4" s="591"/>
    </row>
    <row r="5" ht="56.25" customHeight="1" spans="1:7">
      <c r="A5" s="591"/>
      <c r="B5" s="591" t="s">
        <v>34</v>
      </c>
      <c r="C5" s="592" t="s">
        <v>35</v>
      </c>
      <c r="D5" s="593" t="s">
        <v>36</v>
      </c>
      <c r="E5" s="593" t="s">
        <v>37</v>
      </c>
      <c r="F5" s="592" t="s">
        <v>38</v>
      </c>
      <c r="G5" s="593" t="s">
        <v>39</v>
      </c>
    </row>
    <row r="6" s="513" customFormat="1" ht="24.75" customHeight="1" spans="1:7">
      <c r="A6" s="594" t="s">
        <v>40</v>
      </c>
      <c r="B6" s="595">
        <f>SUM(C6:G6)</f>
        <v>16328</v>
      </c>
      <c r="C6" s="596">
        <v>16266</v>
      </c>
      <c r="D6" s="595"/>
      <c r="E6" s="605"/>
      <c r="F6" s="606">
        <v>62</v>
      </c>
      <c r="G6" s="605"/>
    </row>
    <row r="7" s="513" customFormat="1" ht="24.75" customHeight="1" spans="1:7">
      <c r="A7" s="594" t="s">
        <v>41</v>
      </c>
      <c r="B7" s="595">
        <f t="shared" ref="B7:B30" si="0">SUM(C7:G7)</f>
        <v>0</v>
      </c>
      <c r="C7" s="597"/>
      <c r="D7" s="598"/>
      <c r="E7" s="605"/>
      <c r="F7" s="606"/>
      <c r="G7" s="605"/>
    </row>
    <row r="8" s="513" customFormat="1" ht="24.75" customHeight="1" spans="1:7">
      <c r="A8" s="594" t="s">
        <v>42</v>
      </c>
      <c r="B8" s="595">
        <f t="shared" si="0"/>
        <v>73</v>
      </c>
      <c r="C8" s="597">
        <v>73</v>
      </c>
      <c r="D8" s="598"/>
      <c r="E8" s="605"/>
      <c r="F8" s="606"/>
      <c r="G8" s="605"/>
    </row>
    <row r="9" s="513" customFormat="1" ht="24.75" customHeight="1" spans="1:7">
      <c r="A9" s="594" t="s">
        <v>43</v>
      </c>
      <c r="B9" s="595">
        <f t="shared" si="0"/>
        <v>4980</v>
      </c>
      <c r="C9" s="597">
        <v>4980</v>
      </c>
      <c r="D9" s="598"/>
      <c r="E9" s="605"/>
      <c r="F9" s="606"/>
      <c r="G9" s="605"/>
    </row>
    <row r="10" s="513" customFormat="1" ht="24.75" customHeight="1" spans="1:8">
      <c r="A10" s="594" t="s">
        <v>44</v>
      </c>
      <c r="B10" s="599">
        <f t="shared" si="0"/>
        <v>31986</v>
      </c>
      <c r="C10" s="597">
        <v>19709</v>
      </c>
      <c r="D10" s="598"/>
      <c r="E10" s="605">
        <v>12277</v>
      </c>
      <c r="F10" s="606"/>
      <c r="G10" s="605"/>
      <c r="H10" s="513" t="s">
        <v>45</v>
      </c>
    </row>
    <row r="11" s="513" customFormat="1" ht="24.75" customHeight="1" spans="1:7">
      <c r="A11" s="594" t="s">
        <v>46</v>
      </c>
      <c r="B11" s="595">
        <f t="shared" si="0"/>
        <v>318</v>
      </c>
      <c r="C11" s="597">
        <v>318</v>
      </c>
      <c r="D11" s="598"/>
      <c r="E11" s="605"/>
      <c r="F11" s="606"/>
      <c r="G11" s="605"/>
    </row>
    <row r="12" s="513" customFormat="1" ht="24.75" customHeight="1" spans="1:7">
      <c r="A12" s="594" t="s">
        <v>47</v>
      </c>
      <c r="B12" s="595">
        <f t="shared" si="0"/>
        <v>1767</v>
      </c>
      <c r="C12" s="597">
        <v>1767</v>
      </c>
      <c r="D12" s="598"/>
      <c r="E12" s="605"/>
      <c r="F12" s="606"/>
      <c r="G12" s="605"/>
    </row>
    <row r="13" s="513" customFormat="1" ht="24.75" customHeight="1" spans="1:8">
      <c r="A13" s="594" t="s">
        <v>48</v>
      </c>
      <c r="B13" s="599">
        <f t="shared" si="0"/>
        <v>12542</v>
      </c>
      <c r="C13" s="597">
        <v>12516</v>
      </c>
      <c r="D13" s="598"/>
      <c r="E13" s="605">
        <v>26</v>
      </c>
      <c r="F13" s="606"/>
      <c r="G13" s="605"/>
      <c r="H13" s="513" t="s">
        <v>49</v>
      </c>
    </row>
    <row r="14" s="513" customFormat="1" ht="24.75" customHeight="1" spans="1:8">
      <c r="A14" s="594" t="s">
        <v>50</v>
      </c>
      <c r="B14" s="599">
        <f t="shared" si="0"/>
        <v>14413</v>
      </c>
      <c r="C14" s="597">
        <v>14374</v>
      </c>
      <c r="D14" s="598"/>
      <c r="E14" s="605">
        <v>39</v>
      </c>
      <c r="F14" s="606"/>
      <c r="G14" s="605"/>
      <c r="H14" s="513" t="s">
        <v>51</v>
      </c>
    </row>
    <row r="15" s="513" customFormat="1" ht="24.75" customHeight="1" spans="1:7">
      <c r="A15" s="594" t="s">
        <v>52</v>
      </c>
      <c r="B15" s="595">
        <f t="shared" si="0"/>
        <v>0</v>
      </c>
      <c r="C15" s="597"/>
      <c r="D15" s="598"/>
      <c r="E15" s="605"/>
      <c r="F15" s="606"/>
      <c r="G15" s="605"/>
    </row>
    <row r="16" s="513" customFormat="1" ht="24.75" customHeight="1" spans="1:8">
      <c r="A16" s="594" t="s">
        <v>53</v>
      </c>
      <c r="B16" s="599">
        <f t="shared" si="0"/>
        <v>778</v>
      </c>
      <c r="C16" s="597">
        <v>778</v>
      </c>
      <c r="D16" s="598"/>
      <c r="E16" s="605"/>
      <c r="F16" s="606"/>
      <c r="G16" s="605"/>
      <c r="H16" s="513" t="s">
        <v>54</v>
      </c>
    </row>
    <row r="17" s="513" customFormat="1" ht="24.75" customHeight="1" spans="1:8">
      <c r="A17" s="594" t="s">
        <v>55</v>
      </c>
      <c r="B17" s="599">
        <f t="shared" si="0"/>
        <v>11833</v>
      </c>
      <c r="C17" s="597">
        <v>11829</v>
      </c>
      <c r="D17" s="598"/>
      <c r="E17" s="605">
        <v>4</v>
      </c>
      <c r="F17" s="606"/>
      <c r="G17" s="605"/>
      <c r="H17" s="513" t="s">
        <v>56</v>
      </c>
    </row>
    <row r="18" s="513" customFormat="1" ht="24.75" customHeight="1" spans="1:8">
      <c r="A18" s="594" t="s">
        <v>57</v>
      </c>
      <c r="B18" s="599">
        <f t="shared" si="0"/>
        <v>386</v>
      </c>
      <c r="C18" s="597">
        <v>386</v>
      </c>
      <c r="D18" s="598"/>
      <c r="E18" s="605"/>
      <c r="F18" s="606"/>
      <c r="G18" s="605"/>
      <c r="H18" s="513" t="s">
        <v>58</v>
      </c>
    </row>
    <row r="19" s="513" customFormat="1" ht="24.75" customHeight="1" spans="1:7">
      <c r="A19" s="600" t="s">
        <v>59</v>
      </c>
      <c r="B19" s="595">
        <f t="shared" si="0"/>
        <v>0</v>
      </c>
      <c r="C19" s="597"/>
      <c r="D19" s="598"/>
      <c r="E19" s="605"/>
      <c r="F19" s="606"/>
      <c r="G19" s="605"/>
    </row>
    <row r="20" s="513" customFormat="1" ht="24.75" customHeight="1" spans="1:7">
      <c r="A20" s="600" t="s">
        <v>60</v>
      </c>
      <c r="B20" s="595">
        <f t="shared" si="0"/>
        <v>113</v>
      </c>
      <c r="C20" s="597">
        <v>113</v>
      </c>
      <c r="D20" s="598"/>
      <c r="E20" s="605"/>
      <c r="F20" s="606"/>
      <c r="G20" s="605"/>
    </row>
    <row r="21" s="513" customFormat="1" ht="24.75" customHeight="1" spans="1:7">
      <c r="A21" s="600" t="s">
        <v>61</v>
      </c>
      <c r="B21" s="595">
        <f t="shared" si="0"/>
        <v>0</v>
      </c>
      <c r="C21" s="597"/>
      <c r="D21" s="598"/>
      <c r="E21" s="605"/>
      <c r="F21" s="606"/>
      <c r="G21" s="605"/>
    </row>
    <row r="22" s="513" customFormat="1" ht="24.75" customHeight="1" spans="1:7">
      <c r="A22" s="600" t="s">
        <v>62</v>
      </c>
      <c r="B22" s="595">
        <f t="shared" si="0"/>
        <v>0</v>
      </c>
      <c r="C22" s="597"/>
      <c r="D22" s="598"/>
      <c r="E22" s="605"/>
      <c r="F22" s="606"/>
      <c r="G22" s="605"/>
    </row>
    <row r="23" s="513" customFormat="1" ht="24.75" customHeight="1" spans="1:7">
      <c r="A23" s="600" t="s">
        <v>63</v>
      </c>
      <c r="B23" s="595">
        <f t="shared" si="0"/>
        <v>672</v>
      </c>
      <c r="C23" s="597">
        <v>672</v>
      </c>
      <c r="D23" s="598"/>
      <c r="E23" s="605"/>
      <c r="F23" s="606"/>
      <c r="G23" s="605"/>
    </row>
    <row r="24" s="513" customFormat="1" ht="24.75" customHeight="1" spans="1:7">
      <c r="A24" s="600" t="s">
        <v>64</v>
      </c>
      <c r="B24" s="595">
        <f t="shared" si="0"/>
        <v>6278</v>
      </c>
      <c r="C24" s="597">
        <v>6278</v>
      </c>
      <c r="D24" s="598"/>
      <c r="E24" s="605"/>
      <c r="F24" s="606"/>
      <c r="G24" s="605"/>
    </row>
    <row r="25" s="513" customFormat="1" ht="24.75" customHeight="1" spans="1:7">
      <c r="A25" s="600" t="s">
        <v>65</v>
      </c>
      <c r="B25" s="595">
        <f t="shared" si="0"/>
        <v>212</v>
      </c>
      <c r="C25" s="597">
        <v>212</v>
      </c>
      <c r="D25" s="598"/>
      <c r="E25" s="605"/>
      <c r="F25" s="606"/>
      <c r="G25" s="605"/>
    </row>
    <row r="26" s="513" customFormat="1" ht="24.75" customHeight="1" spans="1:7">
      <c r="A26" s="600" t="s">
        <v>66</v>
      </c>
      <c r="B26" s="595">
        <f t="shared" si="0"/>
        <v>1131</v>
      </c>
      <c r="C26" s="597">
        <v>1120</v>
      </c>
      <c r="D26" s="598"/>
      <c r="E26" s="605">
        <v>11</v>
      </c>
      <c r="F26" s="606"/>
      <c r="G26" s="605"/>
    </row>
    <row r="27" s="513" customFormat="1" ht="24.75" customHeight="1" spans="1:7">
      <c r="A27" s="600" t="s">
        <v>67</v>
      </c>
      <c r="B27" s="595">
        <f t="shared" si="0"/>
        <v>200</v>
      </c>
      <c r="C27" s="597">
        <v>200</v>
      </c>
      <c r="D27" s="598"/>
      <c r="E27" s="605"/>
      <c r="F27" s="606"/>
      <c r="G27" s="605"/>
    </row>
    <row r="28" s="513" customFormat="1" ht="24.75" customHeight="1" spans="1:7">
      <c r="A28" s="601" t="s">
        <v>68</v>
      </c>
      <c r="B28" s="595">
        <f t="shared" si="0"/>
        <v>12697</v>
      </c>
      <c r="C28" s="597">
        <v>10337</v>
      </c>
      <c r="D28" s="598"/>
      <c r="E28" s="605">
        <v>2360</v>
      </c>
      <c r="F28" s="606"/>
      <c r="G28" s="605"/>
    </row>
    <row r="29" s="513" customFormat="1" ht="24.75" customHeight="1" spans="1:7">
      <c r="A29" s="602" t="s">
        <v>69</v>
      </c>
      <c r="B29" s="595">
        <f t="shared" si="0"/>
        <v>785</v>
      </c>
      <c r="C29" s="597">
        <v>785</v>
      </c>
      <c r="D29" s="598"/>
      <c r="E29" s="605"/>
      <c r="F29" s="606"/>
      <c r="G29" s="605"/>
    </row>
    <row r="30" s="513" customFormat="1" ht="24.75" customHeight="1" spans="1:7">
      <c r="A30" s="602" t="s">
        <v>70</v>
      </c>
      <c r="B30" s="595">
        <f t="shared" si="0"/>
        <v>0</v>
      </c>
      <c r="C30" s="597"/>
      <c r="D30" s="598"/>
      <c r="E30" s="605"/>
      <c r="F30" s="606"/>
      <c r="G30" s="605"/>
    </row>
    <row r="31" s="513" customFormat="1" ht="24.75" customHeight="1" spans="1:7">
      <c r="A31" s="302" t="s">
        <v>71</v>
      </c>
      <c r="B31" s="603">
        <f>SUM(B6:B30)</f>
        <v>117492</v>
      </c>
      <c r="C31" s="597">
        <f>SUM(C6:C30)</f>
        <v>102713</v>
      </c>
      <c r="D31" s="597">
        <f>SUM(D6:D30)</f>
        <v>0</v>
      </c>
      <c r="E31" s="597">
        <f>SUM(E6:E30)</f>
        <v>14717</v>
      </c>
      <c r="F31" s="597">
        <f t="shared" ref="D31:G31" si="1">SUM(F6:F30)</f>
        <v>62</v>
      </c>
      <c r="G31" s="597">
        <f t="shared" si="1"/>
        <v>0</v>
      </c>
    </row>
  </sheetData>
  <mergeCells count="3">
    <mergeCell ref="A2:G2"/>
    <mergeCell ref="B4:G4"/>
    <mergeCell ref="A4:A5"/>
  </mergeCells>
  <printOptions horizontalCentered="1"/>
  <pageMargins left="0.15748031496063" right="0.31496062992126" top="0.31496062992126" bottom="0.433070866141732" header="0.15748031496063" footer="0.15748031496063"/>
  <pageSetup paperSize="9" scale="75" firstPageNumber="135"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B25"/>
  <sheetViews>
    <sheetView workbookViewId="0">
      <pane ySplit="4" topLeftCell="A11" activePane="bottomLeft" state="frozen"/>
      <selection/>
      <selection pane="bottomLeft" activeCell="B24" sqref="B24"/>
    </sheetView>
  </sheetViews>
  <sheetFormatPr defaultColWidth="39.25" defaultRowHeight="15.75" outlineLevelCol="1"/>
  <cols>
    <col min="1" max="1" width="59" style="305" customWidth="1"/>
    <col min="2" max="2" width="42" style="305" customWidth="1"/>
    <col min="3" max="16384" width="39.25" style="305"/>
  </cols>
  <sheetData>
    <row r="1" ht="24.6" customHeight="1" spans="1:1">
      <c r="A1" s="306" t="s">
        <v>576</v>
      </c>
    </row>
    <row r="2" ht="39.6" customHeight="1" spans="1:2">
      <c r="A2" s="307" t="s">
        <v>577</v>
      </c>
      <c r="B2" s="307"/>
    </row>
    <row r="3" ht="20" customHeight="1" spans="1:2">
      <c r="A3" s="308"/>
      <c r="B3" s="309" t="s">
        <v>2</v>
      </c>
    </row>
    <row r="4" ht="27" customHeight="1" spans="1:2">
      <c r="A4" s="310" t="s">
        <v>335</v>
      </c>
      <c r="B4" s="310" t="s">
        <v>4</v>
      </c>
    </row>
    <row r="5" ht="27" customHeight="1" spans="1:2">
      <c r="A5" s="311" t="s">
        <v>80</v>
      </c>
      <c r="B5" s="312">
        <f>SUM(B6:B24)</f>
        <v>0</v>
      </c>
    </row>
    <row r="6" ht="27" customHeight="1" spans="1:2">
      <c r="A6" s="313" t="s">
        <v>578</v>
      </c>
      <c r="B6" s="314"/>
    </row>
    <row r="7" ht="27" customHeight="1" spans="1:2">
      <c r="A7" s="313" t="s">
        <v>579</v>
      </c>
      <c r="B7" s="315"/>
    </row>
    <row r="8" ht="27" customHeight="1" spans="1:2">
      <c r="A8" s="313" t="s">
        <v>580</v>
      </c>
      <c r="B8" s="315"/>
    </row>
    <row r="9" ht="27" customHeight="1" spans="1:2">
      <c r="A9" s="313" t="s">
        <v>581</v>
      </c>
      <c r="B9" s="314"/>
    </row>
    <row r="10" ht="27" customHeight="1" spans="1:2">
      <c r="A10" s="313" t="s">
        <v>582</v>
      </c>
      <c r="B10" s="314"/>
    </row>
    <row r="11" ht="27" customHeight="1" spans="1:2">
      <c r="A11" s="313" t="s">
        <v>583</v>
      </c>
      <c r="B11" s="314"/>
    </row>
    <row r="12" ht="27" customHeight="1" spans="1:2">
      <c r="A12" s="313" t="s">
        <v>584</v>
      </c>
      <c r="B12" s="314"/>
    </row>
    <row r="13" ht="27" customHeight="1" spans="1:2">
      <c r="A13" s="316" t="s">
        <v>585</v>
      </c>
      <c r="B13" s="315"/>
    </row>
    <row r="14" ht="27" customHeight="1" spans="1:2">
      <c r="A14" s="316" t="s">
        <v>586</v>
      </c>
      <c r="B14" s="315"/>
    </row>
    <row r="15" ht="27" customHeight="1" spans="1:2">
      <c r="A15" s="316" t="s">
        <v>587</v>
      </c>
      <c r="B15" s="317"/>
    </row>
    <row r="16" ht="27" customHeight="1" spans="1:2">
      <c r="A16" s="316" t="s">
        <v>588</v>
      </c>
      <c r="B16" s="315"/>
    </row>
    <row r="17" ht="27" customHeight="1" spans="1:2">
      <c r="A17" s="316" t="s">
        <v>589</v>
      </c>
      <c r="B17" s="315"/>
    </row>
    <row r="18" ht="27" customHeight="1" spans="1:2">
      <c r="A18" s="316" t="s">
        <v>590</v>
      </c>
      <c r="B18" s="314"/>
    </row>
    <row r="19" ht="27" customHeight="1" spans="1:2">
      <c r="A19" s="316" t="s">
        <v>591</v>
      </c>
      <c r="B19" s="315"/>
    </row>
    <row r="20" ht="27" customHeight="1" spans="1:2">
      <c r="A20" s="316" t="s">
        <v>592</v>
      </c>
      <c r="B20" s="314"/>
    </row>
    <row r="21" ht="27" customHeight="1" spans="1:2">
      <c r="A21" s="316" t="s">
        <v>593</v>
      </c>
      <c r="B21" s="314"/>
    </row>
    <row r="22" ht="27" customHeight="1" spans="1:2">
      <c r="A22" s="316" t="s">
        <v>594</v>
      </c>
      <c r="B22" s="315"/>
    </row>
    <row r="23" ht="27" customHeight="1" spans="1:2">
      <c r="A23" s="316" t="s">
        <v>595</v>
      </c>
      <c r="B23" s="315"/>
    </row>
    <row r="24" ht="27" customHeight="1" spans="1:2">
      <c r="A24" s="316" t="s">
        <v>596</v>
      </c>
      <c r="B24" s="315"/>
    </row>
    <row r="25" ht="30.75" customHeight="1" spans="1:1">
      <c r="A25" s="304" t="s">
        <v>597</v>
      </c>
    </row>
  </sheetData>
  <mergeCells count="1">
    <mergeCell ref="A2:B2"/>
  </mergeCells>
  <printOptions horizontalCentered="1"/>
  <pageMargins left="0.551181102362205" right="0.551181102362205" top="0.275590551181102" bottom="0.393700787401575" header="0.590551181102362" footer="0.15748031496063"/>
  <pageSetup paperSize="9" scale="92" firstPageNumber="135"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C16"/>
  <sheetViews>
    <sheetView workbookViewId="0">
      <pane ySplit="4" topLeftCell="A5" activePane="bottomLeft" state="frozen"/>
      <selection/>
      <selection pane="bottomLeft" activeCell="A10" sqref="$A10:$XFD10"/>
    </sheetView>
  </sheetViews>
  <sheetFormatPr defaultColWidth="8.875" defaultRowHeight="15.75" outlineLevelCol="2"/>
  <cols>
    <col min="1" max="1" width="59.25" style="290" customWidth="1"/>
    <col min="2" max="2" width="34.5" style="290" customWidth="1"/>
    <col min="3" max="16384" width="8.875" style="291"/>
  </cols>
  <sheetData>
    <row r="1" ht="29.45" customHeight="1" spans="1:1">
      <c r="A1" s="292" t="s">
        <v>598</v>
      </c>
    </row>
    <row r="2" ht="25.5" spans="1:2">
      <c r="A2" s="293" t="s">
        <v>599</v>
      </c>
      <c r="B2" s="293"/>
    </row>
    <row r="3" spans="1:2">
      <c r="A3" s="294"/>
      <c r="B3" s="295" t="s">
        <v>2</v>
      </c>
    </row>
    <row r="4" ht="26.25" customHeight="1" spans="1:2">
      <c r="A4" s="296" t="s">
        <v>335</v>
      </c>
      <c r="B4" s="296" t="s">
        <v>4</v>
      </c>
    </row>
    <row r="5" s="288" customFormat="1" ht="28.5" customHeight="1" spans="1:3">
      <c r="A5" s="297" t="s">
        <v>514</v>
      </c>
      <c r="B5" s="298"/>
      <c r="C5" s="299"/>
    </row>
    <row r="6" s="288" customFormat="1" ht="28.5" customHeight="1" spans="1:3">
      <c r="A6" s="300" t="s">
        <v>515</v>
      </c>
      <c r="B6" s="301"/>
      <c r="C6" s="299"/>
    </row>
    <row r="7" s="288" customFormat="1" ht="28.5" customHeight="1" spans="1:3">
      <c r="A7" s="297" t="s">
        <v>516</v>
      </c>
      <c r="B7" s="298"/>
      <c r="C7" s="299"/>
    </row>
    <row r="8" s="288" customFormat="1" ht="28.5" customHeight="1" spans="1:3">
      <c r="A8" s="300" t="s">
        <v>517</v>
      </c>
      <c r="B8" s="301"/>
      <c r="C8" s="299"/>
    </row>
    <row r="9" s="288" customFormat="1" ht="28.5" customHeight="1" spans="1:3">
      <c r="A9" s="300" t="s">
        <v>600</v>
      </c>
      <c r="B9" s="301"/>
      <c r="C9" s="299"/>
    </row>
    <row r="10" s="288" customFormat="1" ht="28.5" customHeight="1" spans="1:3">
      <c r="A10" s="300" t="s">
        <v>601</v>
      </c>
      <c r="B10" s="301"/>
      <c r="C10" s="299"/>
    </row>
    <row r="11" s="288" customFormat="1" ht="28.5" customHeight="1" spans="1:3">
      <c r="A11" s="297" t="s">
        <v>602</v>
      </c>
      <c r="B11" s="298"/>
      <c r="C11" s="299"/>
    </row>
    <row r="12" s="288" customFormat="1" ht="28.5" customHeight="1" spans="1:3">
      <c r="A12" s="300" t="s">
        <v>523</v>
      </c>
      <c r="B12" s="301"/>
      <c r="C12" s="299"/>
    </row>
    <row r="13" s="288" customFormat="1" ht="28.5" customHeight="1" spans="1:3">
      <c r="A13" s="300" t="s">
        <v>603</v>
      </c>
      <c r="B13" s="301"/>
      <c r="C13" s="299"/>
    </row>
    <row r="14" s="288" customFormat="1" ht="28.5" customHeight="1" spans="1:3">
      <c r="A14" s="300" t="s">
        <v>604</v>
      </c>
      <c r="B14" s="301"/>
      <c r="C14" s="299"/>
    </row>
    <row r="15" s="289" customFormat="1" ht="26.25" customHeight="1" spans="1:2">
      <c r="A15" s="302" t="s">
        <v>605</v>
      </c>
      <c r="B15" s="303"/>
    </row>
    <row r="16" ht="31.5" customHeight="1" spans="1:1">
      <c r="A16" s="304" t="s">
        <v>606</v>
      </c>
    </row>
  </sheetData>
  <mergeCells count="1">
    <mergeCell ref="A2:B2"/>
  </mergeCells>
  <printOptions horizontalCentered="1"/>
  <pageMargins left="0.551181102362205" right="0.551181102362205" top="0.275590551181102" bottom="0.393700787401575" header="0.590551181102362" footer="0.15748031496063"/>
  <pageSetup paperSize="9" scale="99" firstPageNumber="135" orientation="portrait"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37"/>
  <sheetViews>
    <sheetView workbookViewId="0">
      <pane ySplit="4" topLeftCell="A21" activePane="bottomLeft" state="frozen"/>
      <selection/>
      <selection pane="bottomLeft" activeCell="H23" sqref="H23"/>
    </sheetView>
  </sheetViews>
  <sheetFormatPr defaultColWidth="8.875" defaultRowHeight="15.75" outlineLevelCol="3"/>
  <cols>
    <col min="1" max="1" width="56.5" style="212" customWidth="1"/>
    <col min="2" max="3" width="16.25" style="212" customWidth="1"/>
    <col min="4" max="4" width="16.25" style="280" customWidth="1"/>
    <col min="5" max="16384" width="8.875" style="275"/>
  </cols>
  <sheetData>
    <row r="1" s="274" customFormat="1" ht="25.9" customHeight="1" spans="1:4">
      <c r="A1" s="250" t="s">
        <v>607</v>
      </c>
      <c r="B1" s="250"/>
      <c r="D1" s="281"/>
    </row>
    <row r="2" ht="28.5" customHeight="1" spans="1:4">
      <c r="A2" s="234" t="s">
        <v>608</v>
      </c>
      <c r="B2" s="234"/>
      <c r="C2" s="234"/>
      <c r="D2" s="234"/>
    </row>
    <row r="3" ht="31.15" customHeight="1" spans="1:4">
      <c r="A3" s="235"/>
      <c r="B3" s="235"/>
      <c r="D3" s="282" t="s">
        <v>2</v>
      </c>
    </row>
    <row r="4" ht="19.9" customHeight="1" spans="1:4">
      <c r="A4" s="202" t="s">
        <v>609</v>
      </c>
      <c r="B4" s="202" t="s">
        <v>443</v>
      </c>
      <c r="C4" s="203" t="s">
        <v>444</v>
      </c>
      <c r="D4" s="204" t="s">
        <v>445</v>
      </c>
    </row>
    <row r="5" ht="19.9" customHeight="1" spans="1:4">
      <c r="A5" s="260" t="s">
        <v>610</v>
      </c>
      <c r="B5" s="260"/>
      <c r="C5" s="261"/>
      <c r="D5" s="283"/>
    </row>
    <row r="6" s="232" customFormat="1" ht="19.9" customHeight="1" spans="1:4">
      <c r="A6" s="262" t="s">
        <v>611</v>
      </c>
      <c r="B6" s="262"/>
      <c r="C6" s="210"/>
      <c r="D6" s="255"/>
    </row>
    <row r="7" s="231" customFormat="1" ht="19.9" customHeight="1" spans="1:4">
      <c r="A7" s="262" t="s">
        <v>612</v>
      </c>
      <c r="B7" s="262"/>
      <c r="C7" s="210"/>
      <c r="D7" s="258"/>
    </row>
    <row r="8" s="231" customFormat="1" ht="19.9" customHeight="1" spans="1:4">
      <c r="A8" s="262" t="s">
        <v>613</v>
      </c>
      <c r="B8" s="262"/>
      <c r="C8" s="210"/>
      <c r="D8" s="258"/>
    </row>
    <row r="9" s="212" customFormat="1" ht="19.9" customHeight="1" spans="1:4">
      <c r="A9" s="262" t="s">
        <v>614</v>
      </c>
      <c r="B9" s="262"/>
      <c r="C9" s="210"/>
      <c r="D9" s="284"/>
    </row>
    <row r="10" s="212" customFormat="1" ht="19.9" customHeight="1" spans="1:4">
      <c r="A10" s="262" t="s">
        <v>615</v>
      </c>
      <c r="B10" s="262"/>
      <c r="C10" s="210"/>
      <c r="D10" s="284"/>
    </row>
    <row r="11" s="212" customFormat="1" ht="19.9" customHeight="1" spans="1:4">
      <c r="A11" s="262" t="s">
        <v>616</v>
      </c>
      <c r="B11" s="262"/>
      <c r="C11" s="210"/>
      <c r="D11" s="284"/>
    </row>
    <row r="12" s="212" customFormat="1" ht="19.9" customHeight="1" spans="1:4">
      <c r="A12" s="262" t="s">
        <v>617</v>
      </c>
      <c r="B12" s="262"/>
      <c r="C12" s="210"/>
      <c r="D12" s="284"/>
    </row>
    <row r="13" s="212" customFormat="1" ht="19.9" customHeight="1" spans="1:4">
      <c r="A13" s="262" t="s">
        <v>618</v>
      </c>
      <c r="B13" s="262"/>
      <c r="C13" s="210"/>
      <c r="D13" s="284"/>
    </row>
    <row r="14" s="212" customFormat="1" ht="19.9" customHeight="1" spans="1:4">
      <c r="A14" s="262" t="s">
        <v>619</v>
      </c>
      <c r="B14" s="262"/>
      <c r="C14" s="210"/>
      <c r="D14" s="284"/>
    </row>
    <row r="15" s="232" customFormat="1" ht="19.9" customHeight="1" spans="1:4">
      <c r="A15" s="259" t="s">
        <v>620</v>
      </c>
      <c r="B15" s="259"/>
      <c r="C15" s="210"/>
      <c r="D15" s="255"/>
    </row>
    <row r="16" ht="19.9" customHeight="1" spans="1:4">
      <c r="A16" s="262" t="s">
        <v>621</v>
      </c>
      <c r="B16" s="262"/>
      <c r="C16" s="210"/>
      <c r="D16" s="283"/>
    </row>
    <row r="17" ht="19.9" customHeight="1" spans="1:4">
      <c r="A17" s="262" t="s">
        <v>622</v>
      </c>
      <c r="B17" s="262"/>
      <c r="C17" s="210"/>
      <c r="D17" s="283"/>
    </row>
    <row r="18" ht="19.9" customHeight="1" spans="1:4">
      <c r="A18" s="262" t="s">
        <v>623</v>
      </c>
      <c r="B18" s="262"/>
      <c r="C18" s="210"/>
      <c r="D18" s="283"/>
    </row>
    <row r="19" ht="19.9" customHeight="1" spans="1:4">
      <c r="A19" s="262" t="s">
        <v>624</v>
      </c>
      <c r="B19" s="262"/>
      <c r="C19" s="210"/>
      <c r="D19" s="283"/>
    </row>
    <row r="20" ht="19.9" customHeight="1" spans="1:4">
      <c r="A20" s="259" t="s">
        <v>625</v>
      </c>
      <c r="B20" s="259"/>
      <c r="C20" s="210"/>
      <c r="D20" s="283"/>
    </row>
    <row r="21" ht="19.9" customHeight="1" spans="1:4">
      <c r="A21" s="259" t="s">
        <v>626</v>
      </c>
      <c r="B21" s="259"/>
      <c r="C21" s="210"/>
      <c r="D21" s="283"/>
    </row>
    <row r="22" ht="19.9" customHeight="1" spans="1:4">
      <c r="A22" s="262" t="s">
        <v>627</v>
      </c>
      <c r="B22" s="262"/>
      <c r="C22" s="210"/>
      <c r="D22" s="283"/>
    </row>
    <row r="23" ht="19.9" customHeight="1" spans="1:4">
      <c r="A23" s="260" t="s">
        <v>628</v>
      </c>
      <c r="B23" s="260"/>
      <c r="C23" s="261"/>
      <c r="D23" s="283"/>
    </row>
    <row r="24" ht="19.9" customHeight="1" spans="1:4">
      <c r="A24" s="262" t="s">
        <v>629</v>
      </c>
      <c r="B24" s="262"/>
      <c r="C24" s="210"/>
      <c r="D24" s="283"/>
    </row>
    <row r="25" ht="19.9" customHeight="1" spans="1:4">
      <c r="A25" s="262" t="s">
        <v>630</v>
      </c>
      <c r="B25" s="262"/>
      <c r="C25" s="210"/>
      <c r="D25" s="283"/>
    </row>
    <row r="26" ht="19.9" customHeight="1" spans="1:4">
      <c r="A26" s="259" t="s">
        <v>631</v>
      </c>
      <c r="B26" s="259"/>
      <c r="C26" s="210"/>
      <c r="D26" s="283"/>
    </row>
    <row r="27" ht="19.9" customHeight="1" spans="1:4">
      <c r="A27" s="262" t="s">
        <v>632</v>
      </c>
      <c r="B27" s="262"/>
      <c r="C27" s="210"/>
      <c r="D27" s="283"/>
    </row>
    <row r="28" ht="19.9" customHeight="1" spans="1:4">
      <c r="A28" s="260" t="s">
        <v>633</v>
      </c>
      <c r="B28" s="260"/>
      <c r="C28" s="261"/>
      <c r="D28" s="283"/>
    </row>
    <row r="29" ht="19.9" customHeight="1" spans="1:4">
      <c r="A29" s="262" t="s">
        <v>634</v>
      </c>
      <c r="B29" s="262"/>
      <c r="C29" s="210"/>
      <c r="D29" s="283"/>
    </row>
    <row r="30" ht="19.9" customHeight="1" spans="1:4">
      <c r="A30" s="262" t="s">
        <v>635</v>
      </c>
      <c r="B30" s="262"/>
      <c r="C30" s="210"/>
      <c r="D30" s="283"/>
    </row>
    <row r="31" ht="19.9" customHeight="1" spans="1:4">
      <c r="A31" s="262" t="s">
        <v>636</v>
      </c>
      <c r="B31" s="262"/>
      <c r="C31" s="210"/>
      <c r="D31" s="283"/>
    </row>
    <row r="32" ht="19.9" customHeight="1" spans="1:4">
      <c r="A32" s="260" t="s">
        <v>637</v>
      </c>
      <c r="B32" s="260"/>
      <c r="C32" s="261"/>
      <c r="D32" s="283"/>
    </row>
    <row r="33" ht="19.9" customHeight="1" spans="1:4">
      <c r="A33" s="259" t="s">
        <v>638</v>
      </c>
      <c r="B33" s="259"/>
      <c r="C33" s="261"/>
      <c r="D33" s="283"/>
    </row>
    <row r="34" ht="19.9" customHeight="1" spans="1:4">
      <c r="A34" s="262" t="s">
        <v>639</v>
      </c>
      <c r="B34" s="262"/>
      <c r="C34" s="210"/>
      <c r="D34" s="283"/>
    </row>
    <row r="35" ht="19.9" customHeight="1" spans="1:4">
      <c r="A35" s="260" t="s">
        <v>640</v>
      </c>
      <c r="B35" s="260">
        <v>60</v>
      </c>
      <c r="C35" s="261">
        <v>62</v>
      </c>
      <c r="D35" s="285">
        <f>C35/B35</f>
        <v>1.03333333333333</v>
      </c>
    </row>
    <row r="36" ht="19.9" customHeight="1" spans="1:4">
      <c r="A36" s="262" t="s">
        <v>641</v>
      </c>
      <c r="B36" s="262"/>
      <c r="C36" s="210"/>
      <c r="D36" s="285"/>
    </row>
    <row r="37" ht="19.9" customHeight="1" spans="1:4">
      <c r="A37" s="286" t="s">
        <v>642</v>
      </c>
      <c r="B37" s="287">
        <v>60</v>
      </c>
      <c r="C37" s="261">
        <f>C5+C23+C28+C32+C35</f>
        <v>62</v>
      </c>
      <c r="D37" s="285">
        <f t="shared" ref="D37" si="0">C37/B37</f>
        <v>1.03333333333333</v>
      </c>
    </row>
  </sheetData>
  <mergeCells count="1">
    <mergeCell ref="A2:D2"/>
  </mergeCells>
  <printOptions horizontalCentered="1"/>
  <pageMargins left="0.551181102362205" right="0.551181102362205" top="0.37" bottom="0.393700787401575" header="0.29" footer="0.15748031496063"/>
  <pageSetup paperSize="9" scale="88" firstPageNumber="135" orientation="portrait"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24"/>
  <sheetViews>
    <sheetView zoomScale="85" zoomScaleNormal="85" workbookViewId="0">
      <pane ySplit="4" topLeftCell="A8" activePane="bottomLeft" state="frozen"/>
      <selection/>
      <selection pane="bottomLeft" activeCell="J15" sqref="J15"/>
    </sheetView>
  </sheetViews>
  <sheetFormatPr defaultColWidth="8.875" defaultRowHeight="15.75" outlineLevelCol="3"/>
  <cols>
    <col min="1" max="1" width="65" style="212" customWidth="1"/>
    <col min="2" max="2" width="22.625" style="212" customWidth="1"/>
    <col min="3" max="4" width="15.125" style="275" customWidth="1"/>
    <col min="5" max="16384" width="8.875" style="275"/>
  </cols>
  <sheetData>
    <row r="1" s="274" customFormat="1" ht="25.9" customHeight="1" spans="1:1">
      <c r="A1" s="250" t="s">
        <v>643</v>
      </c>
    </row>
    <row r="2" ht="41.45" customHeight="1" spans="1:4">
      <c r="A2" s="234" t="s">
        <v>644</v>
      </c>
      <c r="B2" s="234"/>
      <c r="C2" s="234"/>
      <c r="D2" s="234"/>
    </row>
    <row r="3" ht="31.15" customHeight="1" spans="1:4">
      <c r="A3" s="235"/>
      <c r="D3" s="276" t="s">
        <v>2</v>
      </c>
    </row>
    <row r="4" ht="31.9" customHeight="1" spans="1:4">
      <c r="A4" s="202" t="s">
        <v>609</v>
      </c>
      <c r="B4" s="202" t="s">
        <v>443</v>
      </c>
      <c r="C4" s="203" t="s">
        <v>444</v>
      </c>
      <c r="D4" s="204" t="s">
        <v>445</v>
      </c>
    </row>
    <row r="5" s="232" customFormat="1" ht="31.9" customHeight="1" spans="1:4">
      <c r="A5" s="205" t="s">
        <v>645</v>
      </c>
      <c r="B5" s="206"/>
      <c r="C5" s="239"/>
      <c r="D5" s="239"/>
    </row>
    <row r="6" s="231" customFormat="1" ht="31.9" customHeight="1" spans="1:4">
      <c r="A6" s="208" t="s">
        <v>646</v>
      </c>
      <c r="B6" s="206"/>
      <c r="C6" s="242"/>
      <c r="D6" s="242"/>
    </row>
    <row r="7" s="231" customFormat="1" ht="31.9" customHeight="1" spans="1:4">
      <c r="A7" s="209" t="s">
        <v>647</v>
      </c>
      <c r="B7" s="210"/>
      <c r="C7" s="242"/>
      <c r="D7" s="242"/>
    </row>
    <row r="8" s="212" customFormat="1" ht="31.9" customHeight="1" spans="1:4">
      <c r="A8" s="209" t="s">
        <v>648</v>
      </c>
      <c r="B8" s="210">
        <v>1</v>
      </c>
      <c r="C8" s="277">
        <v>1</v>
      </c>
      <c r="D8" s="277"/>
    </row>
    <row r="9" s="212" customFormat="1" ht="31.9" customHeight="1" spans="1:4">
      <c r="A9" s="209" t="s">
        <v>649</v>
      </c>
      <c r="B9" s="210"/>
      <c r="C9" s="277"/>
      <c r="D9" s="277"/>
    </row>
    <row r="10" s="212" customFormat="1" ht="31.9" customHeight="1" spans="1:4">
      <c r="A10" s="209" t="s">
        <v>650</v>
      </c>
      <c r="B10" s="210"/>
      <c r="C10" s="277"/>
      <c r="D10" s="277"/>
    </row>
    <row r="11" s="212" customFormat="1" ht="31.9" customHeight="1" spans="1:4">
      <c r="A11" s="205" t="s">
        <v>651</v>
      </c>
      <c r="B11" s="210"/>
      <c r="C11" s="277"/>
      <c r="D11" s="277"/>
    </row>
    <row r="12" s="212" customFormat="1" ht="31.9" customHeight="1" spans="1:4">
      <c r="A12" s="208" t="s">
        <v>652</v>
      </c>
      <c r="B12" s="210"/>
      <c r="C12" s="277"/>
      <c r="D12" s="277"/>
    </row>
    <row r="13" s="212" customFormat="1" ht="31.9" customHeight="1" spans="1:4">
      <c r="A13" s="209" t="s">
        <v>653</v>
      </c>
      <c r="B13" s="210"/>
      <c r="C13" s="277"/>
      <c r="D13" s="277"/>
    </row>
    <row r="14" s="232" customFormat="1" ht="31.9" customHeight="1" spans="1:4">
      <c r="A14" s="209" t="s">
        <v>654</v>
      </c>
      <c r="B14" s="210"/>
      <c r="C14" s="239"/>
      <c r="D14" s="239"/>
    </row>
    <row r="15" ht="31.9" customHeight="1" spans="1:4">
      <c r="A15" s="209" t="s">
        <v>655</v>
      </c>
      <c r="B15" s="210"/>
      <c r="C15" s="278"/>
      <c r="D15" s="278"/>
    </row>
    <row r="16" ht="31.9" customHeight="1" spans="1:4">
      <c r="A16" s="209" t="s">
        <v>656</v>
      </c>
      <c r="B16" s="210"/>
      <c r="C16" s="278"/>
      <c r="D16" s="278"/>
    </row>
    <row r="17" ht="31.9" customHeight="1" spans="1:4">
      <c r="A17" s="209" t="s">
        <v>657</v>
      </c>
      <c r="B17" s="210"/>
      <c r="C17" s="278"/>
      <c r="D17" s="278"/>
    </row>
    <row r="18" ht="31.9" customHeight="1" spans="1:4">
      <c r="A18" s="205" t="s">
        <v>658</v>
      </c>
      <c r="B18" s="210"/>
      <c r="C18" s="278"/>
      <c r="D18" s="278"/>
    </row>
    <row r="19" ht="31.9" customHeight="1" spans="1:4">
      <c r="A19" s="208" t="s">
        <v>659</v>
      </c>
      <c r="B19" s="210"/>
      <c r="C19" s="278"/>
      <c r="D19" s="278"/>
    </row>
    <row r="20" ht="31.9" customHeight="1" spans="1:4">
      <c r="A20" s="205" t="s">
        <v>660</v>
      </c>
      <c r="B20" s="210"/>
      <c r="C20" s="278"/>
      <c r="D20" s="278"/>
    </row>
    <row r="21" ht="31.9" customHeight="1" spans="1:4">
      <c r="A21" s="208" t="s">
        <v>661</v>
      </c>
      <c r="B21" s="210"/>
      <c r="C21" s="278"/>
      <c r="D21" s="278"/>
    </row>
    <row r="22" ht="31.9" customHeight="1" spans="1:4">
      <c r="A22" s="209"/>
      <c r="B22" s="210"/>
      <c r="C22" s="278"/>
      <c r="D22" s="278"/>
    </row>
    <row r="23" ht="31.9" customHeight="1" spans="1:4">
      <c r="A23" s="243" t="s">
        <v>662</v>
      </c>
      <c r="B23" s="279">
        <v>1</v>
      </c>
      <c r="C23" s="278">
        <v>1</v>
      </c>
      <c r="D23" s="278"/>
    </row>
    <row r="24" ht="47.25" customHeight="1"/>
  </sheetData>
  <mergeCells count="1">
    <mergeCell ref="A2:D2"/>
  </mergeCells>
  <printOptions horizontalCentered="1"/>
  <pageMargins left="0.551181102362205" right="0.551181102362205" top="0.48" bottom="0.393700787401575" header="0.38" footer="0.15748031496063"/>
  <pageSetup paperSize="9" scale="79" firstPageNumber="135" orientation="portrait" useFirstPageNumber="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8"/>
  </sheetPr>
  <dimension ref="A1:D10"/>
  <sheetViews>
    <sheetView workbookViewId="0">
      <selection activeCell="G11" sqref="G11"/>
    </sheetView>
  </sheetViews>
  <sheetFormatPr defaultColWidth="8.875" defaultRowHeight="15" outlineLevelCol="3"/>
  <cols>
    <col min="1" max="1" width="28.625" style="269" customWidth="1"/>
    <col min="2" max="2" width="16.25" style="269" customWidth="1"/>
    <col min="3" max="3" width="28.625" style="269" customWidth="1"/>
    <col min="4" max="4" width="12.625" style="269" customWidth="1"/>
    <col min="5" max="16384" width="8.875" style="269"/>
  </cols>
  <sheetData>
    <row r="1" s="125" customFormat="1" ht="15.75" spans="1:2">
      <c r="A1" s="133" t="s">
        <v>663</v>
      </c>
      <c r="B1" s="134"/>
    </row>
    <row r="2" s="267" customFormat="1" ht="54.75" customHeight="1" spans="1:4">
      <c r="A2" s="213" t="s">
        <v>664</v>
      </c>
      <c r="B2" s="270"/>
      <c r="C2" s="270"/>
      <c r="D2" s="270"/>
    </row>
    <row r="3" s="214" customFormat="1" spans="2:4">
      <c r="B3" s="215"/>
      <c r="C3" s="215"/>
      <c r="D3" s="215" t="s">
        <v>2</v>
      </c>
    </row>
    <row r="4" s="268" customFormat="1" ht="21.75" customHeight="1" spans="1:4">
      <c r="A4" s="217" t="s">
        <v>74</v>
      </c>
      <c r="B4" s="218" t="s">
        <v>4</v>
      </c>
      <c r="C4" s="217" t="s">
        <v>75</v>
      </c>
      <c r="D4" s="218" t="s">
        <v>4</v>
      </c>
    </row>
    <row r="5" s="268" customFormat="1" ht="21.75" customHeight="1" spans="1:4">
      <c r="A5" s="219" t="s">
        <v>665</v>
      </c>
      <c r="B5" s="220">
        <v>62</v>
      </c>
      <c r="C5" s="221" t="s">
        <v>666</v>
      </c>
      <c r="D5" s="271">
        <v>1</v>
      </c>
    </row>
    <row r="6" s="268" customFormat="1" ht="21.75" customHeight="1" spans="1:4">
      <c r="A6" s="219" t="s">
        <v>78</v>
      </c>
      <c r="B6" s="220">
        <v>1</v>
      </c>
      <c r="C6" s="219" t="s">
        <v>79</v>
      </c>
      <c r="D6" s="271">
        <f>D7+D8</f>
        <v>62</v>
      </c>
    </row>
    <row r="7" ht="21.75" customHeight="1" spans="1:4">
      <c r="A7" s="222" t="s">
        <v>667</v>
      </c>
      <c r="B7" s="223">
        <v>1</v>
      </c>
      <c r="C7" s="222" t="s">
        <v>668</v>
      </c>
      <c r="D7" s="272"/>
    </row>
    <row r="8" ht="21.75" customHeight="1" spans="1:4">
      <c r="A8" s="222" t="s">
        <v>669</v>
      </c>
      <c r="B8" s="223"/>
      <c r="C8" s="224" t="s">
        <v>670</v>
      </c>
      <c r="D8" s="272">
        <v>62</v>
      </c>
    </row>
    <row r="9" ht="21.75" customHeight="1" spans="1:4">
      <c r="A9" s="225"/>
      <c r="B9" s="226"/>
      <c r="C9" s="227"/>
      <c r="D9" s="273"/>
    </row>
    <row r="10" ht="21.75" customHeight="1" spans="1:4">
      <c r="A10" s="228" t="s">
        <v>120</v>
      </c>
      <c r="B10" s="229">
        <f>B6+B5</f>
        <v>63</v>
      </c>
      <c r="C10" s="228" t="s">
        <v>121</v>
      </c>
      <c r="D10" s="229">
        <f>D6+D5</f>
        <v>63</v>
      </c>
    </row>
  </sheetData>
  <mergeCells count="1">
    <mergeCell ref="A2:D2"/>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24"/>
  <sheetViews>
    <sheetView workbookViewId="0">
      <pane ySplit="4" topLeftCell="A5" activePane="bottomLeft" state="frozen"/>
      <selection/>
      <selection pane="bottomLeft" activeCell="E27" sqref="E27"/>
    </sheetView>
  </sheetViews>
  <sheetFormatPr defaultColWidth="28.5" defaultRowHeight="15.75" outlineLevelCol="3"/>
  <cols>
    <col min="1" max="1" width="52.25" style="232" customWidth="1"/>
    <col min="2" max="3" width="17.125" style="232" customWidth="1"/>
    <col min="4" max="4" width="17.125" style="249" customWidth="1"/>
    <col min="5" max="16384" width="28.5" style="232"/>
  </cols>
  <sheetData>
    <row r="1" ht="27" customHeight="1" spans="1:1">
      <c r="A1" s="250" t="s">
        <v>671</v>
      </c>
    </row>
    <row r="2" ht="25.5" spans="1:4">
      <c r="A2" s="234" t="s">
        <v>672</v>
      </c>
      <c r="B2" s="234"/>
      <c r="C2" s="234"/>
      <c r="D2" s="234"/>
    </row>
    <row r="3" ht="31.15" customHeight="1" spans="1:4">
      <c r="A3" s="235"/>
      <c r="D3" s="251" t="s">
        <v>2</v>
      </c>
    </row>
    <row r="4" ht="20.1" customHeight="1" spans="1:4">
      <c r="A4" s="202" t="s">
        <v>673</v>
      </c>
      <c r="B4" s="202" t="s">
        <v>443</v>
      </c>
      <c r="C4" s="203" t="s">
        <v>444</v>
      </c>
      <c r="D4" s="204" t="s">
        <v>445</v>
      </c>
    </row>
    <row r="5" ht="20.1" customHeight="1" spans="1:4">
      <c r="A5" s="252" t="s">
        <v>610</v>
      </c>
      <c r="B5" s="253"/>
      <c r="C5" s="254"/>
      <c r="D5" s="255"/>
    </row>
    <row r="6" s="231" customFormat="1" ht="20.1" customHeight="1" spans="1:4">
      <c r="A6" s="256" t="s">
        <v>613</v>
      </c>
      <c r="B6" s="257"/>
      <c r="C6" s="242"/>
      <c r="D6" s="258"/>
    </row>
    <row r="7" ht="20.1" customHeight="1" spans="1:4">
      <c r="A7" s="256" t="s">
        <v>616</v>
      </c>
      <c r="B7" s="257"/>
      <c r="C7" s="239"/>
      <c r="D7" s="255"/>
    </row>
    <row r="8" ht="20.1" customHeight="1" spans="1:4">
      <c r="A8" s="256" t="s">
        <v>618</v>
      </c>
      <c r="B8" s="257"/>
      <c r="C8" s="239"/>
      <c r="D8" s="255"/>
    </row>
    <row r="9" ht="20.1" customHeight="1" spans="1:4">
      <c r="A9" s="256" t="s">
        <v>621</v>
      </c>
      <c r="B9" s="257"/>
      <c r="C9" s="239"/>
      <c r="D9" s="255"/>
    </row>
    <row r="10" ht="20.1" customHeight="1" spans="1:4">
      <c r="A10" s="256" t="s">
        <v>622</v>
      </c>
      <c r="B10" s="257"/>
      <c r="C10" s="239"/>
      <c r="D10" s="255"/>
    </row>
    <row r="11" ht="20.1" customHeight="1" spans="1:4">
      <c r="A11" s="256" t="s">
        <v>624</v>
      </c>
      <c r="B11" s="257"/>
      <c r="C11" s="239"/>
      <c r="D11" s="255"/>
    </row>
    <row r="12" ht="20.1" customHeight="1" spans="1:4">
      <c r="A12" s="259" t="s">
        <v>626</v>
      </c>
      <c r="B12" s="257"/>
      <c r="C12" s="239"/>
      <c r="D12" s="255"/>
    </row>
    <row r="13" ht="20.1" customHeight="1" spans="1:4">
      <c r="A13" s="256" t="s">
        <v>627</v>
      </c>
      <c r="B13" s="257"/>
      <c r="C13" s="239"/>
      <c r="D13" s="255"/>
    </row>
    <row r="14" ht="20.1" customHeight="1" spans="1:4">
      <c r="A14" s="252" t="s">
        <v>628</v>
      </c>
      <c r="B14" s="253"/>
      <c r="C14" s="239"/>
      <c r="D14" s="255"/>
    </row>
    <row r="15" ht="20.1" customHeight="1" spans="1:4">
      <c r="A15" s="256" t="s">
        <v>674</v>
      </c>
      <c r="B15" s="257"/>
      <c r="C15" s="239"/>
      <c r="D15" s="255"/>
    </row>
    <row r="16" ht="20.1" customHeight="1" spans="1:4">
      <c r="A16" s="256" t="s">
        <v>675</v>
      </c>
      <c r="B16" s="257"/>
      <c r="C16" s="239"/>
      <c r="D16" s="255"/>
    </row>
    <row r="17" ht="20.1" customHeight="1" spans="1:4">
      <c r="A17" s="252" t="s">
        <v>633</v>
      </c>
      <c r="B17" s="253"/>
      <c r="C17" s="239"/>
      <c r="D17" s="255"/>
    </row>
    <row r="18" ht="20.1" customHeight="1" spans="1:4">
      <c r="A18" s="256" t="s">
        <v>635</v>
      </c>
      <c r="B18" s="257"/>
      <c r="C18" s="239"/>
      <c r="D18" s="255"/>
    </row>
    <row r="19" ht="20.1" customHeight="1" spans="1:4">
      <c r="A19" s="260" t="s">
        <v>637</v>
      </c>
      <c r="B19" s="261"/>
      <c r="C19" s="239"/>
      <c r="D19" s="255"/>
    </row>
    <row r="20" ht="20.1" customHeight="1" spans="1:4">
      <c r="A20" s="259" t="s">
        <v>638</v>
      </c>
      <c r="B20" s="261"/>
      <c r="C20" s="239"/>
      <c r="D20" s="255"/>
    </row>
    <row r="21" ht="20.1" customHeight="1" spans="1:4">
      <c r="A21" s="262" t="s">
        <v>639</v>
      </c>
      <c r="B21" s="210"/>
      <c r="C21" s="239"/>
      <c r="D21" s="255"/>
    </row>
    <row r="22" ht="20.1" customHeight="1" spans="1:4">
      <c r="A22" s="260" t="s">
        <v>640</v>
      </c>
      <c r="B22" s="261">
        <v>60</v>
      </c>
      <c r="C22" s="263">
        <v>62</v>
      </c>
      <c r="D22" s="264">
        <f>C22/B22</f>
        <v>1.03333333333333</v>
      </c>
    </row>
    <row r="23" ht="20.1" customHeight="1" spans="1:4">
      <c r="A23" s="265"/>
      <c r="B23" s="257"/>
      <c r="C23" s="263"/>
      <c r="D23" s="264"/>
    </row>
    <row r="24" ht="20.1" customHeight="1" spans="1:4">
      <c r="A24" s="266" t="s">
        <v>642</v>
      </c>
      <c r="B24" s="253">
        <v>60</v>
      </c>
      <c r="C24" s="263">
        <v>62</v>
      </c>
      <c r="D24" s="264">
        <f t="shared" ref="D24" si="0">C24/B24</f>
        <v>1.03333333333333</v>
      </c>
    </row>
  </sheetData>
  <mergeCells count="1">
    <mergeCell ref="A2:D2"/>
  </mergeCells>
  <printOptions horizontalCentered="1"/>
  <pageMargins left="0.551181102362205" right="0.551181102362205" top="0.3" bottom="0.393700787401575" header="0.69" footer="0.15748031496063"/>
  <pageSetup paperSize="9" scale="90" firstPageNumber="135" orientation="portrait" useFirstPageNumber="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43"/>
  <sheetViews>
    <sheetView workbookViewId="0">
      <pane ySplit="4" topLeftCell="A5" activePane="bottomLeft" state="frozen"/>
      <selection/>
      <selection pane="bottomLeft" activeCell="C23" sqref="C23"/>
    </sheetView>
  </sheetViews>
  <sheetFormatPr defaultColWidth="23.25" defaultRowHeight="15.75" outlineLevelCol="3"/>
  <cols>
    <col min="1" max="1" width="55.625" style="232" customWidth="1"/>
    <col min="2" max="3" width="14.625" style="232" customWidth="1"/>
    <col min="4" max="4" width="14.625" style="233" customWidth="1"/>
    <col min="5" max="16384" width="23.25" style="233"/>
  </cols>
  <sheetData>
    <row r="1" ht="22.15" customHeight="1" spans="1:1">
      <c r="A1" s="152" t="s">
        <v>676</v>
      </c>
    </row>
    <row r="2" ht="30.6" customHeight="1" spans="1:4">
      <c r="A2" s="234" t="s">
        <v>677</v>
      </c>
      <c r="B2" s="234"/>
      <c r="C2" s="234"/>
      <c r="D2" s="234"/>
    </row>
    <row r="3" ht="34.15" customHeight="1" spans="1:4">
      <c r="A3" s="235"/>
      <c r="B3" s="236"/>
      <c r="D3" s="237" t="s">
        <v>2</v>
      </c>
    </row>
    <row r="4" ht="23.25" customHeight="1" spans="1:4">
      <c r="A4" s="202" t="s">
        <v>609</v>
      </c>
      <c r="B4" s="202" t="s">
        <v>443</v>
      </c>
      <c r="C4" s="203" t="s">
        <v>444</v>
      </c>
      <c r="D4" s="204" t="s">
        <v>445</v>
      </c>
    </row>
    <row r="5" s="230" customFormat="1" ht="23.25" customHeight="1" spans="1:4">
      <c r="A5" s="205" t="s">
        <v>645</v>
      </c>
      <c r="B5" s="238">
        <v>1</v>
      </c>
      <c r="C5" s="239">
        <v>1</v>
      </c>
      <c r="D5" s="240">
        <v>1</v>
      </c>
    </row>
    <row r="6" s="230" customFormat="1" ht="23.25" customHeight="1" spans="1:4">
      <c r="A6" s="208" t="s">
        <v>646</v>
      </c>
      <c r="B6" s="206"/>
      <c r="C6" s="239"/>
      <c r="D6" s="241"/>
    </row>
    <row r="7" s="230" customFormat="1" ht="23.25" customHeight="1" spans="1:4">
      <c r="A7" s="209" t="s">
        <v>647</v>
      </c>
      <c r="B7" s="210"/>
      <c r="C7" s="239"/>
      <c r="D7" s="241"/>
    </row>
    <row r="8" s="230" customFormat="1" ht="23.25" customHeight="1" spans="1:4">
      <c r="A8" s="209" t="s">
        <v>648</v>
      </c>
      <c r="B8" s="210">
        <v>1</v>
      </c>
      <c r="C8" s="239">
        <v>1</v>
      </c>
      <c r="D8" s="240">
        <v>1</v>
      </c>
    </row>
    <row r="9" s="230" customFormat="1" ht="23.25" customHeight="1" spans="1:4">
      <c r="A9" s="209" t="s">
        <v>649</v>
      </c>
      <c r="B9" s="210"/>
      <c r="C9" s="239"/>
      <c r="D9" s="241"/>
    </row>
    <row r="10" s="231" customFormat="1" ht="23.25" customHeight="1" spans="1:4">
      <c r="A10" s="209" t="s">
        <v>650</v>
      </c>
      <c r="B10" s="210"/>
      <c r="C10" s="242"/>
      <c r="D10" s="242"/>
    </row>
    <row r="11" s="232" customFormat="1" ht="23.25" customHeight="1" spans="1:4">
      <c r="A11" s="205" t="s">
        <v>651</v>
      </c>
      <c r="B11" s="210"/>
      <c r="C11" s="239"/>
      <c r="D11" s="239"/>
    </row>
    <row r="12" s="231" customFormat="1" ht="23.25" customHeight="1" spans="1:4">
      <c r="A12" s="208" t="s">
        <v>652</v>
      </c>
      <c r="B12" s="210"/>
      <c r="C12" s="242"/>
      <c r="D12" s="242"/>
    </row>
    <row r="13" s="231" customFormat="1" ht="23.25" customHeight="1" spans="1:4">
      <c r="A13" s="209" t="s">
        <v>653</v>
      </c>
      <c r="B13" s="210"/>
      <c r="C13" s="242"/>
      <c r="D13" s="242"/>
    </row>
    <row r="14" s="231" customFormat="1" ht="23.25" customHeight="1" spans="1:4">
      <c r="A14" s="209" t="s">
        <v>654</v>
      </c>
      <c r="B14" s="210"/>
      <c r="C14" s="242"/>
      <c r="D14" s="242"/>
    </row>
    <row r="15" s="231" customFormat="1" ht="23.25" customHeight="1" spans="1:4">
      <c r="A15" s="209" t="s">
        <v>655</v>
      </c>
      <c r="B15" s="210"/>
      <c r="C15" s="242"/>
      <c r="D15" s="242"/>
    </row>
    <row r="16" s="231" customFormat="1" ht="23.25" customHeight="1" spans="1:4">
      <c r="A16" s="209" t="s">
        <v>656</v>
      </c>
      <c r="B16" s="210"/>
      <c r="C16" s="242"/>
      <c r="D16" s="242"/>
    </row>
    <row r="17" s="231" customFormat="1" ht="23.25" customHeight="1" spans="1:4">
      <c r="A17" s="209" t="s">
        <v>657</v>
      </c>
      <c r="B17" s="210"/>
      <c r="C17" s="242"/>
      <c r="D17" s="242"/>
    </row>
    <row r="18" s="232" customFormat="1" ht="23.25" customHeight="1" spans="1:4">
      <c r="A18" s="205" t="s">
        <v>658</v>
      </c>
      <c r="B18" s="210"/>
      <c r="C18" s="239"/>
      <c r="D18" s="239"/>
    </row>
    <row r="19" s="231" customFormat="1" ht="23.25" customHeight="1" spans="1:4">
      <c r="A19" s="208" t="s">
        <v>659</v>
      </c>
      <c r="B19" s="210"/>
      <c r="C19" s="242"/>
      <c r="D19" s="242"/>
    </row>
    <row r="20" s="231" customFormat="1" ht="23.25" customHeight="1" spans="1:4">
      <c r="A20" s="205" t="s">
        <v>660</v>
      </c>
      <c r="B20" s="210"/>
      <c r="C20" s="242"/>
      <c r="D20" s="242"/>
    </row>
    <row r="21" s="232" customFormat="1" ht="23.25" customHeight="1" spans="1:4">
      <c r="A21" s="208" t="s">
        <v>661</v>
      </c>
      <c r="B21" s="210"/>
      <c r="C21" s="239"/>
      <c r="D21" s="239"/>
    </row>
    <row r="22" s="231" customFormat="1" ht="23.25" customHeight="1" spans="1:4">
      <c r="A22" s="209"/>
      <c r="B22" s="210"/>
      <c r="C22" s="242"/>
      <c r="D22" s="242"/>
    </row>
    <row r="23" s="231" customFormat="1" ht="23.25" customHeight="1" spans="1:4">
      <c r="A23" s="243" t="s">
        <v>662</v>
      </c>
      <c r="B23" s="244">
        <v>1</v>
      </c>
      <c r="C23" s="239">
        <v>1</v>
      </c>
      <c r="D23" s="240">
        <v>1</v>
      </c>
    </row>
    <row r="24" s="231" customFormat="1" ht="42" customHeight="1" spans="1:2">
      <c r="A24" s="212"/>
      <c r="B24" s="245"/>
    </row>
    <row r="25" s="232" customFormat="1" spans="2:2">
      <c r="B25" s="246"/>
    </row>
    <row r="26" s="231" customFormat="1" spans="1:2">
      <c r="A26" s="232"/>
      <c r="B26" s="246"/>
    </row>
    <row r="27" s="231" customFormat="1" spans="1:2">
      <c r="A27" s="232"/>
      <c r="B27" s="246"/>
    </row>
    <row r="28" s="232" customFormat="1" ht="17.25" spans="1:2">
      <c r="A28" s="247"/>
      <c r="B28" s="246"/>
    </row>
    <row r="29" s="232" customFormat="1" spans="2:2">
      <c r="B29" s="246"/>
    </row>
    <row r="30" s="232" customFormat="1" spans="2:2">
      <c r="B30" s="246"/>
    </row>
    <row r="31" s="231" customFormat="1" spans="1:2">
      <c r="A31" s="232"/>
      <c r="B31" s="246"/>
    </row>
    <row r="32" s="231" customFormat="1" spans="1:2">
      <c r="A32" s="232"/>
      <c r="B32" s="246"/>
    </row>
    <row r="33" s="231" customFormat="1" spans="1:2">
      <c r="A33" s="232"/>
      <c r="B33" s="246"/>
    </row>
    <row r="34" spans="1:2">
      <c r="A34" s="248"/>
      <c r="B34" s="245"/>
    </row>
    <row r="35" spans="2:2">
      <c r="B35" s="245"/>
    </row>
    <row r="36" spans="2:2">
      <c r="B36" s="246"/>
    </row>
    <row r="37" spans="2:2">
      <c r="B37" s="246"/>
    </row>
    <row r="38" spans="2:2">
      <c r="B38" s="245"/>
    </row>
    <row r="39" spans="2:2">
      <c r="B39" s="246"/>
    </row>
    <row r="40" spans="1:2">
      <c r="A40" s="248"/>
      <c r="B40" s="245"/>
    </row>
    <row r="41" spans="2:2">
      <c r="B41" s="245"/>
    </row>
    <row r="42" spans="2:2">
      <c r="B42" s="246"/>
    </row>
    <row r="43" spans="2:2">
      <c r="B43" s="246"/>
    </row>
  </sheetData>
  <mergeCells count="1">
    <mergeCell ref="A2:D2"/>
  </mergeCells>
  <printOptions horizontalCentered="1"/>
  <pageMargins left="0.551181102362205" right="0.551181102362205" top="0.33" bottom="0.393700787401575" header="0.65" footer="0.15748031496063"/>
  <pageSetup paperSize="9" scale="93" firstPageNumber="135" orientation="portrait" useFirstPageNumber="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11"/>
  <sheetViews>
    <sheetView workbookViewId="0">
      <selection activeCell="F21" sqref="F21"/>
    </sheetView>
  </sheetViews>
  <sheetFormatPr defaultColWidth="9" defaultRowHeight="15" outlineLevelCol="3"/>
  <cols>
    <col min="1" max="1" width="27" customWidth="1"/>
    <col min="2" max="2" width="22.5" customWidth="1"/>
    <col min="3" max="3" width="27" customWidth="1"/>
    <col min="4" max="4" width="22.5" customWidth="1"/>
  </cols>
  <sheetData>
    <row r="1" ht="24" customHeight="1" spans="1:4">
      <c r="A1" s="133" t="s">
        <v>678</v>
      </c>
      <c r="B1" s="134"/>
      <c r="C1" s="125"/>
      <c r="D1" s="125"/>
    </row>
    <row r="2" ht="39" customHeight="1" spans="1:4">
      <c r="A2" s="213" t="s">
        <v>679</v>
      </c>
      <c r="B2" s="213"/>
      <c r="C2" s="213"/>
      <c r="D2" s="213"/>
    </row>
    <row r="3" ht="36.75" customHeight="1" spans="1:4">
      <c r="A3" s="214"/>
      <c r="B3" s="215"/>
      <c r="C3" s="215"/>
      <c r="D3" s="216" t="s">
        <v>2</v>
      </c>
    </row>
    <row r="4" ht="30.75" customHeight="1" spans="1:4">
      <c r="A4" s="217" t="s">
        <v>74</v>
      </c>
      <c r="B4" s="218" t="s">
        <v>4</v>
      </c>
      <c r="C4" s="217" t="s">
        <v>75</v>
      </c>
      <c r="D4" s="218" t="s">
        <v>4</v>
      </c>
    </row>
    <row r="5" ht="30.75" customHeight="1" spans="1:4">
      <c r="A5" s="219" t="s">
        <v>665</v>
      </c>
      <c r="B5" s="220">
        <v>62</v>
      </c>
      <c r="C5" s="221" t="s">
        <v>666</v>
      </c>
      <c r="D5" s="220">
        <v>1</v>
      </c>
    </row>
    <row r="6" ht="30.75" customHeight="1" spans="1:4">
      <c r="A6" s="219" t="s">
        <v>78</v>
      </c>
      <c r="B6" s="220">
        <v>1</v>
      </c>
      <c r="C6" s="219" t="s">
        <v>79</v>
      </c>
      <c r="D6" s="220">
        <f>SUM(D7:D9)</f>
        <v>62</v>
      </c>
    </row>
    <row r="7" ht="30.75" customHeight="1" spans="1:4">
      <c r="A7" s="222" t="s">
        <v>667</v>
      </c>
      <c r="B7" s="223">
        <v>1</v>
      </c>
      <c r="C7" s="224" t="s">
        <v>680</v>
      </c>
      <c r="D7" s="223"/>
    </row>
    <row r="8" ht="30.75" customHeight="1" spans="1:4">
      <c r="A8" s="222" t="s">
        <v>681</v>
      </c>
      <c r="B8" s="223"/>
      <c r="C8" s="222" t="s">
        <v>668</v>
      </c>
      <c r="D8" s="223"/>
    </row>
    <row r="9" ht="30.75" customHeight="1" spans="1:4">
      <c r="A9" s="222" t="s">
        <v>669</v>
      </c>
      <c r="B9" s="223"/>
      <c r="C9" s="224" t="s">
        <v>670</v>
      </c>
      <c r="D9" s="223">
        <v>62</v>
      </c>
    </row>
    <row r="10" ht="30.75" customHeight="1" spans="1:4">
      <c r="A10" s="225"/>
      <c r="B10" s="226"/>
      <c r="C10" s="227"/>
      <c r="D10" s="226"/>
    </row>
    <row r="11" ht="30.75" customHeight="1" spans="1:4">
      <c r="A11" s="228" t="s">
        <v>120</v>
      </c>
      <c r="B11" s="229">
        <f>B5+B6</f>
        <v>63</v>
      </c>
      <c r="C11" s="228" t="s">
        <v>121</v>
      </c>
      <c r="D11" s="229">
        <f>D5+D6</f>
        <v>63</v>
      </c>
    </row>
  </sheetData>
  <mergeCells count="1">
    <mergeCell ref="A2:D2"/>
  </mergeCells>
  <pageMargins left="0.17" right="0.17" top="0.748031496062992" bottom="0.748031496062992" header="0.31496062992126" footer="0.31496062992126"/>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D24"/>
  <sheetViews>
    <sheetView workbookViewId="0">
      <pane ySplit="4" topLeftCell="A11" activePane="bottomLeft" state="frozen"/>
      <selection/>
      <selection pane="bottomLeft" activeCell="B28" sqref="B28"/>
    </sheetView>
  </sheetViews>
  <sheetFormatPr defaultColWidth="9" defaultRowHeight="15.75" outlineLevelCol="3"/>
  <cols>
    <col min="1" max="1" width="46.25" style="197" customWidth="1"/>
    <col min="2" max="4" width="19.625" style="197" customWidth="1"/>
    <col min="5" max="257" width="8.875" style="197"/>
    <col min="258" max="258" width="40.125" style="197" customWidth="1"/>
    <col min="259" max="259" width="45.125" style="197" customWidth="1"/>
    <col min="260" max="513" width="8.875" style="197"/>
    <col min="514" max="514" width="40.125" style="197" customWidth="1"/>
    <col min="515" max="515" width="45.125" style="197" customWidth="1"/>
    <col min="516" max="769" width="8.875" style="197"/>
    <col min="770" max="770" width="40.125" style="197" customWidth="1"/>
    <col min="771" max="771" width="45.125" style="197" customWidth="1"/>
    <col min="772" max="1025" width="8.875" style="197"/>
    <col min="1026" max="1026" width="40.125" style="197" customWidth="1"/>
    <col min="1027" max="1027" width="45.125" style="197" customWidth="1"/>
    <col min="1028" max="1281" width="8.875" style="197"/>
    <col min="1282" max="1282" width="40.125" style="197" customWidth="1"/>
    <col min="1283" max="1283" width="45.125" style="197" customWidth="1"/>
    <col min="1284" max="1537" width="8.875" style="197"/>
    <col min="1538" max="1538" width="40.125" style="197" customWidth="1"/>
    <col min="1539" max="1539" width="45.125" style="197" customWidth="1"/>
    <col min="1540" max="1793" width="8.875" style="197"/>
    <col min="1794" max="1794" width="40.125" style="197" customWidth="1"/>
    <col min="1795" max="1795" width="45.125" style="197" customWidth="1"/>
    <col min="1796" max="2049" width="8.875" style="197"/>
    <col min="2050" max="2050" width="40.125" style="197" customWidth="1"/>
    <col min="2051" max="2051" width="45.125" style="197" customWidth="1"/>
    <col min="2052" max="2305" width="8.875" style="197"/>
    <col min="2306" max="2306" width="40.125" style="197" customWidth="1"/>
    <col min="2307" max="2307" width="45.125" style="197" customWidth="1"/>
    <col min="2308" max="2561" width="8.875" style="197"/>
    <col min="2562" max="2562" width="40.125" style="197" customWidth="1"/>
    <col min="2563" max="2563" width="45.125" style="197" customWidth="1"/>
    <col min="2564" max="2817" width="8.875" style="197"/>
    <col min="2818" max="2818" width="40.125" style="197" customWidth="1"/>
    <col min="2819" max="2819" width="45.125" style="197" customWidth="1"/>
    <col min="2820" max="3073" width="8.875" style="197"/>
    <col min="3074" max="3074" width="40.125" style="197" customWidth="1"/>
    <col min="3075" max="3075" width="45.125" style="197" customWidth="1"/>
    <col min="3076" max="3329" width="8.875" style="197"/>
    <col min="3330" max="3330" width="40.125" style="197" customWidth="1"/>
    <col min="3331" max="3331" width="45.125" style="197" customWidth="1"/>
    <col min="3332" max="3585" width="8.875" style="197"/>
    <col min="3586" max="3586" width="40.125" style="197" customWidth="1"/>
    <col min="3587" max="3587" width="45.125" style="197" customWidth="1"/>
    <col min="3588" max="3841" width="8.875" style="197"/>
    <col min="3842" max="3842" width="40.125" style="197" customWidth="1"/>
    <col min="3843" max="3843" width="45.125" style="197" customWidth="1"/>
    <col min="3844" max="4097" width="8.875" style="197"/>
    <col min="4098" max="4098" width="40.125" style="197" customWidth="1"/>
    <col min="4099" max="4099" width="45.125" style="197" customWidth="1"/>
    <col min="4100" max="4353" width="8.875" style="197"/>
    <col min="4354" max="4354" width="40.125" style="197" customWidth="1"/>
    <col min="4355" max="4355" width="45.125" style="197" customWidth="1"/>
    <col min="4356" max="4609" width="8.875" style="197"/>
    <col min="4610" max="4610" width="40.125" style="197" customWidth="1"/>
    <col min="4611" max="4611" width="45.125" style="197" customWidth="1"/>
    <col min="4612" max="4865" width="8.875" style="197"/>
    <col min="4866" max="4866" width="40.125" style="197" customWidth="1"/>
    <col min="4867" max="4867" width="45.125" style="197" customWidth="1"/>
    <col min="4868" max="5121" width="8.875" style="197"/>
    <col min="5122" max="5122" width="40.125" style="197" customWidth="1"/>
    <col min="5123" max="5123" width="45.125" style="197" customWidth="1"/>
    <col min="5124" max="5377" width="8.875" style="197"/>
    <col min="5378" max="5378" width="40.125" style="197" customWidth="1"/>
    <col min="5379" max="5379" width="45.125" style="197" customWidth="1"/>
    <col min="5380" max="5633" width="8.875" style="197"/>
    <col min="5634" max="5634" width="40.125" style="197" customWidth="1"/>
    <col min="5635" max="5635" width="45.125" style="197" customWidth="1"/>
    <col min="5636" max="5889" width="8.875" style="197"/>
    <col min="5890" max="5890" width="40.125" style="197" customWidth="1"/>
    <col min="5891" max="5891" width="45.125" style="197" customWidth="1"/>
    <col min="5892" max="6145" width="8.875" style="197"/>
    <col min="6146" max="6146" width="40.125" style="197" customWidth="1"/>
    <col min="6147" max="6147" width="45.125" style="197" customWidth="1"/>
    <col min="6148" max="6401" width="8.875" style="197"/>
    <col min="6402" max="6402" width="40.125" style="197" customWidth="1"/>
    <col min="6403" max="6403" width="45.125" style="197" customWidth="1"/>
    <col min="6404" max="6657" width="8.875" style="197"/>
    <col min="6658" max="6658" width="40.125" style="197" customWidth="1"/>
    <col min="6659" max="6659" width="45.125" style="197" customWidth="1"/>
    <col min="6660" max="6913" width="8.875" style="197"/>
    <col min="6914" max="6914" width="40.125" style="197" customWidth="1"/>
    <col min="6915" max="6915" width="45.125" style="197" customWidth="1"/>
    <col min="6916" max="7169" width="8.875" style="197"/>
    <col min="7170" max="7170" width="40.125" style="197" customWidth="1"/>
    <col min="7171" max="7171" width="45.125" style="197" customWidth="1"/>
    <col min="7172" max="7425" width="8.875" style="197"/>
    <col min="7426" max="7426" width="40.125" style="197" customWidth="1"/>
    <col min="7427" max="7427" width="45.125" style="197" customWidth="1"/>
    <col min="7428" max="7681" width="8.875" style="197"/>
    <col min="7682" max="7682" width="40.125" style="197" customWidth="1"/>
    <col min="7683" max="7683" width="45.125" style="197" customWidth="1"/>
    <col min="7684" max="7937" width="8.875" style="197"/>
    <col min="7938" max="7938" width="40.125" style="197" customWidth="1"/>
    <col min="7939" max="7939" width="45.125" style="197" customWidth="1"/>
    <col min="7940" max="8193" width="8.875" style="197"/>
    <col min="8194" max="8194" width="40.125" style="197" customWidth="1"/>
    <col min="8195" max="8195" width="45.125" style="197" customWidth="1"/>
    <col min="8196" max="8449" width="8.875" style="197"/>
    <col min="8450" max="8450" width="40.125" style="197" customWidth="1"/>
    <col min="8451" max="8451" width="45.125" style="197" customWidth="1"/>
    <col min="8452" max="8705" width="8.875" style="197"/>
    <col min="8706" max="8706" width="40.125" style="197" customWidth="1"/>
    <col min="8707" max="8707" width="45.125" style="197" customWidth="1"/>
    <col min="8708" max="8961" width="8.875" style="197"/>
    <col min="8962" max="8962" width="40.125" style="197" customWidth="1"/>
    <col min="8963" max="8963" width="45.125" style="197" customWidth="1"/>
    <col min="8964" max="9217" width="8.875" style="197"/>
    <col min="9218" max="9218" width="40.125" style="197" customWidth="1"/>
    <col min="9219" max="9219" width="45.125" style="197" customWidth="1"/>
    <col min="9220" max="9473" width="8.875" style="197"/>
    <col min="9474" max="9474" width="40.125" style="197" customWidth="1"/>
    <col min="9475" max="9475" width="45.125" style="197" customWidth="1"/>
    <col min="9476" max="9729" width="8.875" style="197"/>
    <col min="9730" max="9730" width="40.125" style="197" customWidth="1"/>
    <col min="9731" max="9731" width="45.125" style="197" customWidth="1"/>
    <col min="9732" max="9985" width="8.875" style="197"/>
    <col min="9986" max="9986" width="40.125" style="197" customWidth="1"/>
    <col min="9987" max="9987" width="45.125" style="197" customWidth="1"/>
    <col min="9988" max="10241" width="8.875" style="197"/>
    <col min="10242" max="10242" width="40.125" style="197" customWidth="1"/>
    <col min="10243" max="10243" width="45.125" style="197" customWidth="1"/>
    <col min="10244" max="10497" width="8.875" style="197"/>
    <col min="10498" max="10498" width="40.125" style="197" customWidth="1"/>
    <col min="10499" max="10499" width="45.125" style="197" customWidth="1"/>
    <col min="10500" max="10753" width="8.875" style="197"/>
    <col min="10754" max="10754" width="40.125" style="197" customWidth="1"/>
    <col min="10755" max="10755" width="45.125" style="197" customWidth="1"/>
    <col min="10756" max="11009" width="8.875" style="197"/>
    <col min="11010" max="11010" width="40.125" style="197" customWidth="1"/>
    <col min="11011" max="11011" width="45.125" style="197" customWidth="1"/>
    <col min="11012" max="11265" width="8.875" style="197"/>
    <col min="11266" max="11266" width="40.125" style="197" customWidth="1"/>
    <col min="11267" max="11267" width="45.125" style="197" customWidth="1"/>
    <col min="11268" max="11521" width="8.875" style="197"/>
    <col min="11522" max="11522" width="40.125" style="197" customWidth="1"/>
    <col min="11523" max="11523" width="45.125" style="197" customWidth="1"/>
    <col min="11524" max="11777" width="8.875" style="197"/>
    <col min="11778" max="11778" width="40.125" style="197" customWidth="1"/>
    <col min="11779" max="11779" width="45.125" style="197" customWidth="1"/>
    <col min="11780" max="12033" width="8.875" style="197"/>
    <col min="12034" max="12034" width="40.125" style="197" customWidth="1"/>
    <col min="12035" max="12035" width="45.125" style="197" customWidth="1"/>
    <col min="12036" max="12289" width="8.875" style="197"/>
    <col min="12290" max="12290" width="40.125" style="197" customWidth="1"/>
    <col min="12291" max="12291" width="45.125" style="197" customWidth="1"/>
    <col min="12292" max="12545" width="8.875" style="197"/>
    <col min="12546" max="12546" width="40.125" style="197" customWidth="1"/>
    <col min="12547" max="12547" width="45.125" style="197" customWidth="1"/>
    <col min="12548" max="12801" width="8.875" style="197"/>
    <col min="12802" max="12802" width="40.125" style="197" customWidth="1"/>
    <col min="12803" max="12803" width="45.125" style="197" customWidth="1"/>
    <col min="12804" max="13057" width="8.875" style="197"/>
    <col min="13058" max="13058" width="40.125" style="197" customWidth="1"/>
    <col min="13059" max="13059" width="45.125" style="197" customWidth="1"/>
    <col min="13060" max="13313" width="8.875" style="197"/>
    <col min="13314" max="13314" width="40.125" style="197" customWidth="1"/>
    <col min="13315" max="13315" width="45.125" style="197" customWidth="1"/>
    <col min="13316" max="13569" width="8.875" style="197"/>
    <col min="13570" max="13570" width="40.125" style="197" customWidth="1"/>
    <col min="13571" max="13571" width="45.125" style="197" customWidth="1"/>
    <col min="13572" max="13825" width="8.875" style="197"/>
    <col min="13826" max="13826" width="40.125" style="197" customWidth="1"/>
    <col min="13827" max="13827" width="45.125" style="197" customWidth="1"/>
    <col min="13828" max="14081" width="8.875" style="197"/>
    <col min="14082" max="14082" width="40.125" style="197" customWidth="1"/>
    <col min="14083" max="14083" width="45.125" style="197" customWidth="1"/>
    <col min="14084" max="14337" width="8.875" style="197"/>
    <col min="14338" max="14338" width="40.125" style="197" customWidth="1"/>
    <col min="14339" max="14339" width="45.125" style="197" customWidth="1"/>
    <col min="14340" max="14593" width="8.875" style="197"/>
    <col min="14594" max="14594" width="40.125" style="197" customWidth="1"/>
    <col min="14595" max="14595" width="45.125" style="197" customWidth="1"/>
    <col min="14596" max="14849" width="8.875" style="197"/>
    <col min="14850" max="14850" width="40.125" style="197" customWidth="1"/>
    <col min="14851" max="14851" width="45.125" style="197" customWidth="1"/>
    <col min="14852" max="15105" width="8.875" style="197"/>
    <col min="15106" max="15106" width="40.125" style="197" customWidth="1"/>
    <col min="15107" max="15107" width="45.125" style="197" customWidth="1"/>
    <col min="15108" max="15361" width="8.875" style="197"/>
    <col min="15362" max="15362" width="40.125" style="197" customWidth="1"/>
    <col min="15363" max="15363" width="45.125" style="197" customWidth="1"/>
    <col min="15364" max="15617" width="8.875" style="197"/>
    <col min="15618" max="15618" width="40.125" style="197" customWidth="1"/>
    <col min="15619" max="15619" width="45.125" style="197" customWidth="1"/>
    <col min="15620" max="15873" width="8.875" style="197"/>
    <col min="15874" max="15874" width="40.125" style="197" customWidth="1"/>
    <col min="15875" max="15875" width="45.125" style="197" customWidth="1"/>
    <col min="15876" max="16129" width="8.875" style="197"/>
    <col min="16130" max="16130" width="40.125" style="197" customWidth="1"/>
    <col min="16131" max="16131" width="45.125" style="197" customWidth="1"/>
    <col min="16132" max="16384" width="8.875" style="197"/>
  </cols>
  <sheetData>
    <row r="1" ht="21" customHeight="1" spans="1:2">
      <c r="A1" s="198" t="s">
        <v>682</v>
      </c>
      <c r="B1" s="199"/>
    </row>
    <row r="2" ht="32.25" customHeight="1" spans="1:4">
      <c r="A2" s="200" t="s">
        <v>683</v>
      </c>
      <c r="B2" s="200"/>
      <c r="C2" s="200"/>
      <c r="D2" s="200"/>
    </row>
    <row r="3" ht="27" customHeight="1" spans="4:4">
      <c r="D3" s="201" t="s">
        <v>2</v>
      </c>
    </row>
    <row r="4" ht="24" customHeight="1" spans="1:4">
      <c r="A4" s="202" t="s">
        <v>609</v>
      </c>
      <c r="B4" s="202" t="s">
        <v>443</v>
      </c>
      <c r="C4" s="203" t="s">
        <v>444</v>
      </c>
      <c r="D4" s="204" t="s">
        <v>445</v>
      </c>
    </row>
    <row r="5" ht="24" customHeight="1" spans="1:4">
      <c r="A5" s="205" t="s">
        <v>645</v>
      </c>
      <c r="B5" s="205"/>
      <c r="C5" s="206"/>
      <c r="D5" s="207"/>
    </row>
    <row r="6" ht="24" customHeight="1" spans="1:4">
      <c r="A6" s="208" t="s">
        <v>646</v>
      </c>
      <c r="B6" s="208"/>
      <c r="C6" s="206"/>
      <c r="D6" s="207"/>
    </row>
    <row r="7" ht="24" customHeight="1" spans="1:4">
      <c r="A7" s="209" t="s">
        <v>647</v>
      </c>
      <c r="B7" s="209"/>
      <c r="C7" s="210"/>
      <c r="D7" s="207"/>
    </row>
    <row r="8" ht="24" customHeight="1" spans="1:4">
      <c r="A8" s="209" t="s">
        <v>648</v>
      </c>
      <c r="B8" s="209"/>
      <c r="C8" s="210"/>
      <c r="D8" s="207"/>
    </row>
    <row r="9" ht="24" customHeight="1" spans="1:4">
      <c r="A9" s="209" t="s">
        <v>649</v>
      </c>
      <c r="B9" s="209"/>
      <c r="C9" s="210"/>
      <c r="D9" s="207"/>
    </row>
    <row r="10" ht="24" customHeight="1" spans="1:4">
      <c r="A10" s="209" t="s">
        <v>650</v>
      </c>
      <c r="B10" s="209"/>
      <c r="C10" s="210"/>
      <c r="D10" s="207"/>
    </row>
    <row r="11" ht="24" customHeight="1" spans="1:4">
      <c r="A11" s="205" t="s">
        <v>651</v>
      </c>
      <c r="B11" s="205"/>
      <c r="C11" s="210"/>
      <c r="D11" s="207"/>
    </row>
    <row r="12" ht="24" customHeight="1" spans="1:4">
      <c r="A12" s="208" t="s">
        <v>652</v>
      </c>
      <c r="B12" s="208"/>
      <c r="C12" s="210"/>
      <c r="D12" s="207"/>
    </row>
    <row r="13" ht="24" customHeight="1" spans="1:4">
      <c r="A13" s="209" t="s">
        <v>653</v>
      </c>
      <c r="B13" s="209"/>
      <c r="C13" s="210"/>
      <c r="D13" s="207"/>
    </row>
    <row r="14" ht="24" customHeight="1" spans="1:4">
      <c r="A14" s="209" t="s">
        <v>654</v>
      </c>
      <c r="B14" s="209"/>
      <c r="C14" s="210"/>
      <c r="D14" s="207"/>
    </row>
    <row r="15" ht="24" customHeight="1" spans="1:4">
      <c r="A15" s="209" t="s">
        <v>655</v>
      </c>
      <c r="B15" s="209"/>
      <c r="C15" s="210"/>
      <c r="D15" s="207"/>
    </row>
    <row r="16" ht="24" customHeight="1" spans="1:4">
      <c r="A16" s="209" t="s">
        <v>656</v>
      </c>
      <c r="B16" s="209"/>
      <c r="C16" s="210"/>
      <c r="D16" s="207"/>
    </row>
    <row r="17" ht="24" customHeight="1" spans="1:4">
      <c r="A17" s="209" t="s">
        <v>657</v>
      </c>
      <c r="B17" s="209"/>
      <c r="C17" s="210"/>
      <c r="D17" s="207"/>
    </row>
    <row r="18" ht="24" customHeight="1" spans="1:4">
      <c r="A18" s="205" t="s">
        <v>658</v>
      </c>
      <c r="B18" s="205"/>
      <c r="C18" s="210"/>
      <c r="D18" s="207"/>
    </row>
    <row r="19" ht="24" customHeight="1" spans="1:4">
      <c r="A19" s="208" t="s">
        <v>659</v>
      </c>
      <c r="B19" s="208"/>
      <c r="C19" s="210"/>
      <c r="D19" s="207"/>
    </row>
    <row r="20" ht="24" customHeight="1" spans="1:4">
      <c r="A20" s="205" t="s">
        <v>660</v>
      </c>
      <c r="B20" s="205"/>
      <c r="C20" s="210"/>
      <c r="D20" s="207"/>
    </row>
    <row r="21" ht="24" customHeight="1" spans="1:4">
      <c r="A21" s="208" t="s">
        <v>661</v>
      </c>
      <c r="B21" s="208"/>
      <c r="C21" s="210"/>
      <c r="D21" s="207"/>
    </row>
    <row r="22" ht="24" customHeight="1" spans="1:4">
      <c r="A22" s="209"/>
      <c r="B22" s="209"/>
      <c r="C22" s="210"/>
      <c r="D22" s="207"/>
    </row>
    <row r="23" ht="24" customHeight="1" spans="1:4">
      <c r="A23" s="211" t="s">
        <v>367</v>
      </c>
      <c r="B23" s="211"/>
      <c r="C23" s="207"/>
      <c r="D23" s="207"/>
    </row>
    <row r="24" ht="34.5" customHeight="1" spans="1:1">
      <c r="A24" s="212" t="s">
        <v>684</v>
      </c>
    </row>
  </sheetData>
  <mergeCells count="1">
    <mergeCell ref="A2:D2"/>
  </mergeCells>
  <pageMargins left="0.75" right="0.75" top="0.4" bottom="1" header="0.5" footer="0.5"/>
  <pageSetup paperSize="9" scale="75"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C49"/>
  <sheetViews>
    <sheetView showZeros="0" zoomScale="85" zoomScaleNormal="85" workbookViewId="0">
      <pane ySplit="4" topLeftCell="A29" activePane="bottomLeft" state="frozen"/>
      <selection/>
      <selection pane="bottomLeft" activeCell="B38" sqref="B38"/>
    </sheetView>
  </sheetViews>
  <sheetFormatPr defaultColWidth="10" defaultRowHeight="15.75" outlineLevelCol="2"/>
  <cols>
    <col min="1" max="1" width="76.3583333333333" style="188" customWidth="1"/>
    <col min="2" max="2" width="50.4916666666667" style="188" customWidth="1"/>
    <col min="3" max="3" width="40.5583333333333" style="188" customWidth="1"/>
    <col min="4" max="16384" width="10" style="188"/>
  </cols>
  <sheetData>
    <row r="1" s="187" customFormat="1" ht="30.75" customHeight="1" spans="1:2">
      <c r="A1" s="152" t="s">
        <v>685</v>
      </c>
      <c r="B1" s="189"/>
    </row>
    <row r="2" ht="33" customHeight="1" spans="1:3">
      <c r="A2" s="154" t="s">
        <v>686</v>
      </c>
      <c r="B2" s="154"/>
      <c r="C2" s="154"/>
    </row>
    <row r="3" ht="26.25" customHeight="1" spans="3:3">
      <c r="C3" s="190" t="s">
        <v>2</v>
      </c>
    </row>
    <row r="4" ht="26.25" customHeight="1" spans="1:3">
      <c r="A4" s="191" t="s">
        <v>490</v>
      </c>
      <c r="B4" s="192" t="s">
        <v>4</v>
      </c>
      <c r="C4" s="193" t="s">
        <v>687</v>
      </c>
    </row>
    <row r="5" ht="26.25" customHeight="1" spans="1:3">
      <c r="A5" s="194" t="s">
        <v>688</v>
      </c>
      <c r="B5" s="195"/>
      <c r="C5" s="186"/>
    </row>
    <row r="6" ht="26.25" customHeight="1" spans="1:3">
      <c r="A6" s="196" t="s">
        <v>689</v>
      </c>
      <c r="B6" s="178"/>
      <c r="C6" s="186"/>
    </row>
    <row r="7" ht="26.25" customHeight="1" spans="1:3">
      <c r="A7" s="196" t="s">
        <v>690</v>
      </c>
      <c r="B7" s="178"/>
      <c r="C7" s="186"/>
    </row>
    <row r="8" ht="26.25" customHeight="1" spans="1:3">
      <c r="A8" s="196" t="s">
        <v>691</v>
      </c>
      <c r="B8" s="195"/>
      <c r="C8" s="186"/>
    </row>
    <row r="9" ht="26.25" customHeight="1" spans="1:3">
      <c r="A9" s="196" t="s">
        <v>692</v>
      </c>
      <c r="B9" s="178"/>
      <c r="C9" s="186"/>
    </row>
    <row r="10" ht="26.25" customHeight="1" spans="1:3">
      <c r="A10" s="196" t="s">
        <v>693</v>
      </c>
      <c r="B10" s="178"/>
      <c r="C10" s="186"/>
    </row>
    <row r="11" ht="26.25" customHeight="1" spans="1:3">
      <c r="A11" s="194" t="s">
        <v>694</v>
      </c>
      <c r="B11" s="195"/>
      <c r="C11" s="186"/>
    </row>
    <row r="12" ht="26.25" customHeight="1" spans="1:3">
      <c r="A12" s="196" t="s">
        <v>695</v>
      </c>
      <c r="B12" s="178"/>
      <c r="C12" s="186"/>
    </row>
    <row r="13" ht="26.25" customHeight="1" spans="1:3">
      <c r="A13" s="196" t="s">
        <v>696</v>
      </c>
      <c r="B13" s="178"/>
      <c r="C13" s="186"/>
    </row>
    <row r="14" ht="26.25" customHeight="1" spans="1:3">
      <c r="A14" s="196" t="s">
        <v>697</v>
      </c>
      <c r="B14" s="178"/>
      <c r="C14" s="186"/>
    </row>
    <row r="15" ht="26.25" customHeight="1" spans="1:3">
      <c r="A15" s="196" t="s">
        <v>698</v>
      </c>
      <c r="B15" s="178"/>
      <c r="C15" s="186"/>
    </row>
    <row r="16" ht="26.25" customHeight="1" spans="1:3">
      <c r="A16" s="194" t="s">
        <v>699</v>
      </c>
      <c r="B16" s="195"/>
      <c r="C16" s="186"/>
    </row>
    <row r="17" ht="26.25" customHeight="1" spans="1:3">
      <c r="A17" s="196" t="s">
        <v>700</v>
      </c>
      <c r="B17" s="178"/>
      <c r="C17" s="186"/>
    </row>
    <row r="18" ht="26.25" customHeight="1" spans="1:3">
      <c r="A18" s="196" t="s">
        <v>701</v>
      </c>
      <c r="B18" s="178"/>
      <c r="C18" s="186"/>
    </row>
    <row r="19" ht="26.25" customHeight="1" spans="1:3">
      <c r="A19" s="196" t="s">
        <v>702</v>
      </c>
      <c r="B19" s="178"/>
      <c r="C19" s="186"/>
    </row>
    <row r="20" ht="26.25" customHeight="1" spans="1:3">
      <c r="A20" s="196" t="s">
        <v>703</v>
      </c>
      <c r="B20" s="178"/>
      <c r="C20" s="186"/>
    </row>
    <row r="21" ht="26.25" customHeight="1" spans="1:3">
      <c r="A21" s="194" t="s">
        <v>704</v>
      </c>
      <c r="B21" s="195"/>
      <c r="C21" s="186"/>
    </row>
    <row r="22" ht="26.25" customHeight="1" spans="1:3">
      <c r="A22" s="196" t="s">
        <v>705</v>
      </c>
      <c r="B22" s="178"/>
      <c r="C22" s="186"/>
    </row>
    <row r="23" ht="26.25" customHeight="1" spans="1:3">
      <c r="A23" s="196" t="s">
        <v>706</v>
      </c>
      <c r="B23" s="178"/>
      <c r="C23" s="186"/>
    </row>
    <row r="24" ht="26.25" customHeight="1" spans="1:3">
      <c r="A24" s="196" t="s">
        <v>707</v>
      </c>
      <c r="B24" s="178"/>
      <c r="C24" s="186"/>
    </row>
    <row r="25" ht="26.25" customHeight="1" spans="1:3">
      <c r="A25" s="196" t="s">
        <v>708</v>
      </c>
      <c r="B25" s="178"/>
      <c r="C25" s="186"/>
    </row>
    <row r="26" ht="26.25" customHeight="1" spans="1:3">
      <c r="A26" s="194" t="s">
        <v>709</v>
      </c>
      <c r="B26" s="195"/>
      <c r="C26" s="186"/>
    </row>
    <row r="27" ht="28" customHeight="1" spans="1:3">
      <c r="A27" s="196" t="s">
        <v>710</v>
      </c>
      <c r="B27" s="176"/>
      <c r="C27" s="177"/>
    </row>
    <row r="28" ht="28" customHeight="1" spans="1:3">
      <c r="A28" s="196" t="s">
        <v>711</v>
      </c>
      <c r="B28" s="176"/>
      <c r="C28" s="177"/>
    </row>
    <row r="29" ht="28" customHeight="1" spans="1:3">
      <c r="A29" s="196" t="s">
        <v>712</v>
      </c>
      <c r="B29" s="176"/>
      <c r="C29" s="177"/>
    </row>
    <row r="30" ht="28" customHeight="1" spans="1:3">
      <c r="A30" s="196" t="s">
        <v>713</v>
      </c>
      <c r="B30" s="178"/>
      <c r="C30" s="177"/>
    </row>
    <row r="31" ht="27.75" customHeight="1" spans="1:3">
      <c r="A31" s="196" t="s">
        <v>714</v>
      </c>
      <c r="B31" s="178"/>
      <c r="C31" s="177"/>
    </row>
    <row r="32" ht="27.75" customHeight="1" spans="1:3">
      <c r="A32" s="196" t="s">
        <v>715</v>
      </c>
      <c r="B32" s="178"/>
      <c r="C32" s="177"/>
    </row>
    <row r="33" ht="26.25" customHeight="1" spans="1:3">
      <c r="A33" s="194" t="s">
        <v>716</v>
      </c>
      <c r="B33" s="195"/>
      <c r="C33" s="186"/>
    </row>
    <row r="34" ht="26.25" customHeight="1" spans="1:3">
      <c r="A34" s="196" t="s">
        <v>717</v>
      </c>
      <c r="B34" s="178"/>
      <c r="C34" s="186"/>
    </row>
    <row r="35" ht="26.25" customHeight="1" spans="1:3">
      <c r="A35" s="196" t="s">
        <v>718</v>
      </c>
      <c r="B35" s="178"/>
      <c r="C35" s="186"/>
    </row>
    <row r="36" ht="26.25" customHeight="1" spans="1:3">
      <c r="A36" s="196" t="s">
        <v>719</v>
      </c>
      <c r="B36" s="178"/>
      <c r="C36" s="186"/>
    </row>
    <row r="37" ht="26.25" customHeight="1" spans="1:3">
      <c r="A37" s="196" t="s">
        <v>720</v>
      </c>
      <c r="B37" s="178"/>
      <c r="C37" s="186"/>
    </row>
    <row r="38" ht="26.25" customHeight="1" spans="1:3">
      <c r="A38" s="196" t="s">
        <v>721</v>
      </c>
      <c r="B38" s="178"/>
      <c r="C38" s="186"/>
    </row>
    <row r="39" ht="26.25" customHeight="1" spans="1:3">
      <c r="A39" s="194" t="s">
        <v>722</v>
      </c>
      <c r="B39" s="195"/>
      <c r="C39" s="186"/>
    </row>
    <row r="40" ht="26.25" customHeight="1" spans="1:3">
      <c r="A40" s="196" t="s">
        <v>723</v>
      </c>
      <c r="B40" s="178"/>
      <c r="C40" s="186"/>
    </row>
    <row r="41" ht="26.25" customHeight="1" spans="1:3">
      <c r="A41" s="196" t="s">
        <v>724</v>
      </c>
      <c r="B41" s="178"/>
      <c r="C41" s="186"/>
    </row>
    <row r="42" ht="26.25" customHeight="1" spans="1:3">
      <c r="A42" s="196" t="s">
        <v>725</v>
      </c>
      <c r="B42" s="178"/>
      <c r="C42" s="186"/>
    </row>
    <row r="43" ht="26.25" customHeight="1" spans="1:3">
      <c r="A43" s="196" t="s">
        <v>726</v>
      </c>
      <c r="B43" s="178"/>
      <c r="C43" s="186"/>
    </row>
    <row r="44" ht="26.25" customHeight="1" spans="1:3">
      <c r="A44" s="192" t="s">
        <v>727</v>
      </c>
      <c r="B44" s="195">
        <f>B26</f>
        <v>0</v>
      </c>
      <c r="C44" s="186"/>
    </row>
    <row r="45" ht="63.75" customHeight="1" spans="1:3">
      <c r="A45" s="169" t="s">
        <v>728</v>
      </c>
      <c r="B45" s="169"/>
      <c r="C45" s="169"/>
    </row>
    <row r="49" spans="3:3">
      <c r="C49" s="188" t="s">
        <v>729</v>
      </c>
    </row>
  </sheetData>
  <mergeCells count="2">
    <mergeCell ref="A2:C2"/>
    <mergeCell ref="A45:C45"/>
  </mergeCells>
  <printOptions horizontalCentered="1"/>
  <pageMargins left="0.551181102362205" right="0.551181102362205" top="0.275590551181102" bottom="0.393700787401575" header="0.590551181102362" footer="0.15748031496063"/>
  <pageSetup paperSize="9" scale="53" firstPageNumber="129"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I31"/>
  <sheetViews>
    <sheetView zoomScale="85" zoomScaleNormal="85" workbookViewId="0">
      <pane ySplit="4" topLeftCell="A18" activePane="bottomLeft" state="frozen"/>
      <selection/>
      <selection pane="bottomLeft" activeCell="A36" sqref="A36"/>
    </sheetView>
  </sheetViews>
  <sheetFormatPr defaultColWidth="9" defaultRowHeight="15.75"/>
  <cols>
    <col min="1" max="1" width="42.375" style="554" customWidth="1"/>
    <col min="2" max="2" width="12.625" style="554" customWidth="1"/>
    <col min="3" max="3" width="49.625" style="555" customWidth="1"/>
    <col min="4" max="4" width="15" style="556" customWidth="1"/>
    <col min="5" max="8" width="9" style="555"/>
    <col min="9" max="9" width="9" style="557"/>
    <col min="10" max="16384" width="9" style="555"/>
  </cols>
  <sheetData>
    <row r="1" s="150" customFormat="1" ht="27" customHeight="1" spans="1:9">
      <c r="A1" s="558" t="s">
        <v>72</v>
      </c>
      <c r="B1" s="559"/>
      <c r="C1" s="153"/>
      <c r="I1" s="585"/>
    </row>
    <row r="2" ht="39" customHeight="1" spans="1:4">
      <c r="A2" s="560" t="s">
        <v>73</v>
      </c>
      <c r="B2" s="560"/>
      <c r="C2" s="560"/>
      <c r="D2" s="560"/>
    </row>
    <row r="3" ht="28.9" customHeight="1" spans="1:4">
      <c r="A3" s="561"/>
      <c r="B3" s="562"/>
      <c r="C3" s="563"/>
      <c r="D3" s="564" t="s">
        <v>2</v>
      </c>
    </row>
    <row r="4" s="150" customFormat="1" ht="33" customHeight="1" spans="1:9">
      <c r="A4" s="565" t="s">
        <v>74</v>
      </c>
      <c r="B4" s="566" t="s">
        <v>4</v>
      </c>
      <c r="C4" s="567" t="s">
        <v>75</v>
      </c>
      <c r="D4" s="567" t="s">
        <v>4</v>
      </c>
      <c r="I4" s="585"/>
    </row>
    <row r="5" s="553" customFormat="1" ht="33" customHeight="1" spans="1:9">
      <c r="A5" s="568" t="s">
        <v>76</v>
      </c>
      <c r="B5" s="569">
        <v>23800</v>
      </c>
      <c r="C5" s="570" t="s">
        <v>77</v>
      </c>
      <c r="D5" s="569">
        <v>117492</v>
      </c>
      <c r="I5" s="586"/>
    </row>
    <row r="6" s="150" customFormat="1" ht="33" customHeight="1" spans="1:9">
      <c r="A6" s="568" t="s">
        <v>78</v>
      </c>
      <c r="B6" s="569">
        <f>B7+B11+B12+B16+B21+B26+B27+B28+B29</f>
        <v>104454</v>
      </c>
      <c r="C6" s="570" t="s">
        <v>79</v>
      </c>
      <c r="D6" s="569">
        <v>2460</v>
      </c>
      <c r="I6" s="585"/>
    </row>
    <row r="7" s="150" customFormat="1" ht="33" customHeight="1" spans="1:9">
      <c r="A7" s="571" t="s">
        <v>80</v>
      </c>
      <c r="B7" s="572">
        <f>SUM(B8:B10)</f>
        <v>89675</v>
      </c>
      <c r="C7" s="571" t="s">
        <v>81</v>
      </c>
      <c r="D7" s="569">
        <v>2460</v>
      </c>
      <c r="I7" s="585"/>
    </row>
    <row r="8" s="150" customFormat="1" ht="33" customHeight="1" spans="1:9">
      <c r="A8" s="573" t="s">
        <v>82</v>
      </c>
      <c r="B8" s="574">
        <v>137</v>
      </c>
      <c r="C8" s="575" t="s">
        <v>83</v>
      </c>
      <c r="D8" s="569">
        <v>2460</v>
      </c>
      <c r="I8" s="585"/>
    </row>
    <row r="9" s="150" customFormat="1" ht="33" customHeight="1" spans="1:9">
      <c r="A9" s="575" t="s">
        <v>84</v>
      </c>
      <c r="B9" s="572">
        <v>89538</v>
      </c>
      <c r="C9" s="575" t="s">
        <v>85</v>
      </c>
      <c r="D9" s="569"/>
      <c r="I9" s="585"/>
    </row>
    <row r="10" s="150" customFormat="1" ht="33" customHeight="1" spans="1:9">
      <c r="A10" s="575" t="s">
        <v>86</v>
      </c>
      <c r="B10" s="572"/>
      <c r="C10" s="571" t="s">
        <v>87</v>
      </c>
      <c r="D10" s="569"/>
      <c r="I10" s="585"/>
    </row>
    <row r="11" ht="33" customHeight="1" spans="1:4">
      <c r="A11" s="571" t="s">
        <v>88</v>
      </c>
      <c r="B11" s="572">
        <v>14717</v>
      </c>
      <c r="C11" s="571" t="s">
        <v>89</v>
      </c>
      <c r="D11" s="569"/>
    </row>
    <row r="12" ht="33" customHeight="1" spans="1:4">
      <c r="A12" s="571" t="s">
        <v>38</v>
      </c>
      <c r="B12" s="572">
        <f>SUM(B13:B15)</f>
        <v>62</v>
      </c>
      <c r="C12" s="575" t="s">
        <v>90</v>
      </c>
      <c r="D12" s="569"/>
    </row>
    <row r="13" ht="33" customHeight="1" spans="1:4">
      <c r="A13" s="575" t="s">
        <v>91</v>
      </c>
      <c r="B13" s="572"/>
      <c r="C13" s="575" t="s">
        <v>92</v>
      </c>
      <c r="D13" s="569"/>
    </row>
    <row r="14" ht="33" customHeight="1" spans="1:4">
      <c r="A14" s="575" t="s">
        <v>93</v>
      </c>
      <c r="B14" s="572">
        <v>62</v>
      </c>
      <c r="C14" s="575" t="s">
        <v>94</v>
      </c>
      <c r="D14" s="572"/>
    </row>
    <row r="15" ht="33" customHeight="1" spans="1:4">
      <c r="A15" s="575" t="s">
        <v>95</v>
      </c>
      <c r="B15" s="572"/>
      <c r="C15" s="575" t="s">
        <v>96</v>
      </c>
      <c r="D15" s="572"/>
    </row>
    <row r="16" ht="33" customHeight="1" spans="1:4">
      <c r="A16" s="571" t="s">
        <v>97</v>
      </c>
      <c r="B16" s="572"/>
      <c r="C16" s="571" t="s">
        <v>98</v>
      </c>
      <c r="D16" s="569"/>
    </row>
    <row r="17" ht="33" customHeight="1" spans="1:4">
      <c r="A17" s="575" t="s">
        <v>99</v>
      </c>
      <c r="B17" s="572"/>
      <c r="C17" s="571" t="s">
        <v>100</v>
      </c>
      <c r="D17" s="576"/>
    </row>
    <row r="18" ht="33" customHeight="1" spans="1:4">
      <c r="A18" s="575" t="s">
        <v>101</v>
      </c>
      <c r="B18" s="572"/>
      <c r="C18" s="571" t="s">
        <v>102</v>
      </c>
      <c r="D18" s="576"/>
    </row>
    <row r="19" ht="33" customHeight="1" spans="1:4">
      <c r="A19" s="575" t="s">
        <v>103</v>
      </c>
      <c r="B19" s="572"/>
      <c r="C19" s="571" t="s">
        <v>104</v>
      </c>
      <c r="D19" s="576"/>
    </row>
    <row r="20" ht="33" customHeight="1" spans="1:4">
      <c r="A20" s="575" t="s">
        <v>105</v>
      </c>
      <c r="B20" s="572"/>
      <c r="C20" s="577" t="s">
        <v>106</v>
      </c>
      <c r="D20" s="578">
        <f>D21</f>
        <v>8302</v>
      </c>
    </row>
    <row r="21" ht="33" customHeight="1" spans="1:4">
      <c r="A21" s="571" t="s">
        <v>107</v>
      </c>
      <c r="B21" s="572"/>
      <c r="C21" s="571" t="s">
        <v>108</v>
      </c>
      <c r="D21" s="572">
        <f>SUM(D22:D24)</f>
        <v>8302</v>
      </c>
    </row>
    <row r="22" ht="33" customHeight="1" spans="1:4">
      <c r="A22" s="575" t="s">
        <v>109</v>
      </c>
      <c r="B22" s="572"/>
      <c r="C22" s="575" t="s">
        <v>110</v>
      </c>
      <c r="D22" s="572">
        <v>8302</v>
      </c>
    </row>
    <row r="23" ht="33" customHeight="1" spans="1:4">
      <c r="A23" s="575" t="s">
        <v>111</v>
      </c>
      <c r="B23" s="572"/>
      <c r="C23" s="575" t="s">
        <v>112</v>
      </c>
      <c r="D23" s="569"/>
    </row>
    <row r="24" ht="33" customHeight="1" spans="1:4">
      <c r="A24" s="575" t="s">
        <v>113</v>
      </c>
      <c r="B24" s="572"/>
      <c r="C24" s="575" t="s">
        <v>114</v>
      </c>
      <c r="D24" s="569"/>
    </row>
    <row r="25" ht="33" customHeight="1" spans="1:4">
      <c r="A25" s="575" t="s">
        <v>115</v>
      </c>
      <c r="B25" s="572"/>
      <c r="C25" s="575"/>
      <c r="D25" s="569"/>
    </row>
    <row r="26" ht="33" customHeight="1" spans="1:4">
      <c r="A26" s="571" t="s">
        <v>116</v>
      </c>
      <c r="B26" s="579"/>
      <c r="C26" s="575"/>
      <c r="D26" s="569"/>
    </row>
    <row r="27" ht="33" customHeight="1" spans="1:4">
      <c r="A27" s="571" t="s">
        <v>117</v>
      </c>
      <c r="B27" s="580"/>
      <c r="C27" s="575"/>
      <c r="D27" s="569"/>
    </row>
    <row r="28" ht="33" customHeight="1" spans="1:4">
      <c r="A28" s="571" t="s">
        <v>118</v>
      </c>
      <c r="B28" s="580"/>
      <c r="C28" s="575"/>
      <c r="D28" s="569"/>
    </row>
    <row r="29" ht="33" customHeight="1" spans="1:4">
      <c r="A29" s="571" t="s">
        <v>119</v>
      </c>
      <c r="B29" s="580"/>
      <c r="C29" s="575"/>
      <c r="D29" s="569"/>
    </row>
    <row r="30" ht="33" customHeight="1" spans="1:4">
      <c r="A30" s="581" t="s">
        <v>120</v>
      </c>
      <c r="B30" s="569">
        <f>B5+B6</f>
        <v>128254</v>
      </c>
      <c r="C30" s="582" t="s">
        <v>121</v>
      </c>
      <c r="D30" s="583">
        <f>D5+D6+D20</f>
        <v>128254</v>
      </c>
    </row>
    <row r="31" spans="1:2">
      <c r="A31" s="362"/>
      <c r="B31" s="584"/>
    </row>
  </sheetData>
  <mergeCells count="1">
    <mergeCell ref="A2:D2"/>
  </mergeCells>
  <printOptions horizontalCentered="1"/>
  <pageMargins left="0.551181102362205" right="0.551181102362205" top="0.275590551181102" bottom="0.393700787401575" header="0.590551181102362" footer="0.15748031496063"/>
  <pageSetup paperSize="9" scale="77" firstPageNumber="135" orientation="portrait" useFirstPageNumber="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C38"/>
  <sheetViews>
    <sheetView showZeros="0" workbookViewId="0">
      <pane ySplit="4" topLeftCell="A27" activePane="bottomLeft" state="frozen"/>
      <selection/>
      <selection pane="bottomLeft" activeCell="D44" sqref="D44"/>
    </sheetView>
  </sheetViews>
  <sheetFormatPr defaultColWidth="10" defaultRowHeight="15.75" outlineLevelCol="2"/>
  <cols>
    <col min="1" max="1" width="61.75" style="151" customWidth="1"/>
    <col min="2" max="2" width="17.5" style="151" customWidth="1"/>
    <col min="3" max="3" width="37.375" style="151" customWidth="1"/>
    <col min="4" max="16384" width="10" style="151"/>
  </cols>
  <sheetData>
    <row r="1" s="150" customFormat="1" ht="30.75" customHeight="1" spans="1:2">
      <c r="A1" s="152" t="s">
        <v>730</v>
      </c>
      <c r="B1" s="153"/>
    </row>
    <row r="2" ht="33" customHeight="1" spans="1:3">
      <c r="A2" s="154" t="s">
        <v>731</v>
      </c>
      <c r="B2" s="154"/>
      <c r="C2" s="154"/>
    </row>
    <row r="3" ht="26.25" customHeight="1" spans="3:3">
      <c r="C3" s="155" t="s">
        <v>2</v>
      </c>
    </row>
    <row r="4" ht="24" customHeight="1" spans="1:3">
      <c r="A4" s="156" t="s">
        <v>490</v>
      </c>
      <c r="B4" s="157" t="s">
        <v>4</v>
      </c>
      <c r="C4" s="158" t="s">
        <v>687</v>
      </c>
    </row>
    <row r="5" ht="24" customHeight="1" spans="1:3">
      <c r="A5" s="159" t="s">
        <v>732</v>
      </c>
      <c r="B5" s="167"/>
      <c r="C5" s="182"/>
    </row>
    <row r="6" ht="24" customHeight="1" spans="1:3">
      <c r="A6" s="162" t="s">
        <v>733</v>
      </c>
      <c r="B6" s="173"/>
      <c r="C6" s="182"/>
    </row>
    <row r="7" ht="24" customHeight="1" spans="1:3">
      <c r="A7" s="162" t="s">
        <v>734</v>
      </c>
      <c r="B7" s="173"/>
      <c r="C7" s="182"/>
    </row>
    <row r="8" ht="24" customHeight="1" spans="1:3">
      <c r="A8" s="162" t="s">
        <v>735</v>
      </c>
      <c r="B8" s="173"/>
      <c r="C8" s="182"/>
    </row>
    <row r="9" ht="24" customHeight="1" spans="1:3">
      <c r="A9" s="162" t="s">
        <v>736</v>
      </c>
      <c r="B9" s="173"/>
      <c r="C9" s="182"/>
    </row>
    <row r="10" ht="24" customHeight="1" spans="1:3">
      <c r="A10" s="159" t="s">
        <v>737</v>
      </c>
      <c r="B10" s="167"/>
      <c r="C10" s="182"/>
    </row>
    <row r="11" ht="24" customHeight="1" spans="1:3">
      <c r="A11" s="162" t="s">
        <v>738</v>
      </c>
      <c r="B11" s="173"/>
      <c r="C11" s="182"/>
    </row>
    <row r="12" ht="24" customHeight="1" spans="1:3">
      <c r="A12" s="162" t="s">
        <v>739</v>
      </c>
      <c r="B12" s="173"/>
      <c r="C12" s="182"/>
    </row>
    <row r="13" ht="24" customHeight="1" spans="1:3">
      <c r="A13" s="162" t="s">
        <v>735</v>
      </c>
      <c r="B13" s="173"/>
      <c r="C13" s="182"/>
    </row>
    <row r="14" ht="24" customHeight="1" spans="1:3">
      <c r="A14" s="162" t="s">
        <v>740</v>
      </c>
      <c r="B14" s="173"/>
      <c r="C14" s="182"/>
    </row>
    <row r="15" ht="24" customHeight="1" spans="1:3">
      <c r="A15" s="162" t="s">
        <v>741</v>
      </c>
      <c r="B15" s="173"/>
      <c r="C15" s="182"/>
    </row>
    <row r="16" ht="24" customHeight="1" spans="1:3">
      <c r="A16" s="159" t="s">
        <v>742</v>
      </c>
      <c r="B16" s="167"/>
      <c r="C16" s="182"/>
    </row>
    <row r="17" ht="24" customHeight="1" spans="1:3">
      <c r="A17" s="162" t="s">
        <v>743</v>
      </c>
      <c r="B17" s="173"/>
      <c r="C17" s="182"/>
    </row>
    <row r="18" ht="24" customHeight="1" spans="1:3">
      <c r="A18" s="162" t="s">
        <v>744</v>
      </c>
      <c r="B18" s="173"/>
      <c r="C18" s="182"/>
    </row>
    <row r="19" ht="24" customHeight="1" spans="1:3">
      <c r="A19" s="162" t="s">
        <v>745</v>
      </c>
      <c r="B19" s="173"/>
      <c r="C19" s="182"/>
    </row>
    <row r="20" ht="24" customHeight="1" spans="1:3">
      <c r="A20" s="159" t="s">
        <v>746</v>
      </c>
      <c r="B20" s="167"/>
      <c r="C20" s="182"/>
    </row>
    <row r="21" ht="24" customHeight="1" spans="1:3">
      <c r="A21" s="162" t="s">
        <v>747</v>
      </c>
      <c r="B21" s="173"/>
      <c r="C21" s="182"/>
    </row>
    <row r="22" ht="24" customHeight="1" spans="1:3">
      <c r="A22" s="162" t="s">
        <v>748</v>
      </c>
      <c r="B22" s="173"/>
      <c r="C22" s="182"/>
    </row>
    <row r="23" ht="24" customHeight="1" spans="1:3">
      <c r="A23" s="162" t="s">
        <v>749</v>
      </c>
      <c r="B23" s="173"/>
      <c r="C23" s="182"/>
    </row>
    <row r="24" ht="24" customHeight="1" spans="1:3">
      <c r="A24" s="162" t="s">
        <v>750</v>
      </c>
      <c r="B24" s="173"/>
      <c r="C24" s="182"/>
    </row>
    <row r="25" ht="26.1" customHeight="1" spans="1:3">
      <c r="A25" s="159" t="s">
        <v>751</v>
      </c>
      <c r="B25" s="183"/>
      <c r="C25" s="182"/>
    </row>
    <row r="26" spans="1:3">
      <c r="A26" s="162" t="s">
        <v>752</v>
      </c>
      <c r="B26" s="165"/>
      <c r="C26" s="166"/>
    </row>
    <row r="27" spans="1:3">
      <c r="A27" s="162" t="s">
        <v>753</v>
      </c>
      <c r="B27" s="165"/>
      <c r="C27" s="166"/>
    </row>
    <row r="28" ht="21.75" customHeight="1" spans="1:3">
      <c r="A28" s="162" t="s">
        <v>754</v>
      </c>
      <c r="B28" s="165"/>
      <c r="C28" s="184"/>
    </row>
    <row r="29" ht="21.75" customHeight="1" spans="1:3">
      <c r="A29" s="162" t="s">
        <v>755</v>
      </c>
      <c r="B29" s="185"/>
      <c r="C29" s="186"/>
    </row>
    <row r="30" ht="21.75" customHeight="1" spans="1:3">
      <c r="A30" s="159" t="s">
        <v>756</v>
      </c>
      <c r="B30" s="167"/>
      <c r="C30" s="182"/>
    </row>
    <row r="31" ht="21.75" customHeight="1" spans="1:3">
      <c r="A31" s="162" t="s">
        <v>757</v>
      </c>
      <c r="B31" s="173"/>
      <c r="C31" s="182"/>
    </row>
    <row r="32" ht="21.75" customHeight="1" spans="1:3">
      <c r="A32" s="162" t="s">
        <v>758</v>
      </c>
      <c r="B32" s="173"/>
      <c r="C32" s="182"/>
    </row>
    <row r="33" ht="21.75" customHeight="1" spans="1:3">
      <c r="A33" s="159" t="s">
        <v>759</v>
      </c>
      <c r="B33" s="167"/>
      <c r="C33" s="182"/>
    </row>
    <row r="34" ht="21.75" customHeight="1" spans="1:3">
      <c r="A34" s="162" t="s">
        <v>760</v>
      </c>
      <c r="B34" s="173"/>
      <c r="C34" s="182"/>
    </row>
    <row r="35" ht="21.75" customHeight="1" spans="1:3">
      <c r="A35" s="162" t="s">
        <v>761</v>
      </c>
      <c r="B35" s="173"/>
      <c r="C35" s="182"/>
    </row>
    <row r="36" ht="21.75" customHeight="1" spans="1:3">
      <c r="A36" s="162" t="s">
        <v>762</v>
      </c>
      <c r="B36" s="173"/>
      <c r="C36" s="182"/>
    </row>
    <row r="37" ht="21.75" customHeight="1" spans="1:3">
      <c r="A37" s="157" t="s">
        <v>763</v>
      </c>
      <c r="B37" s="167">
        <f>B25</f>
        <v>0</v>
      </c>
      <c r="C37" s="182"/>
    </row>
    <row r="38" ht="69.75" customHeight="1" spans="1:3">
      <c r="A38" s="169" t="s">
        <v>764</v>
      </c>
      <c r="B38" s="169"/>
      <c r="C38" s="169"/>
    </row>
  </sheetData>
  <mergeCells count="2">
    <mergeCell ref="A2:C2"/>
    <mergeCell ref="A38:C38"/>
  </mergeCells>
  <printOptions horizontalCentered="1"/>
  <pageMargins left="0.551181102362205" right="0.551181102362205" top="0.24" bottom="0.393700787401575" header="0.23" footer="0.15748031496063"/>
  <pageSetup paperSize="9" scale="79" firstPageNumber="135" orientation="portrait" useFirstPageNumber="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IV48"/>
  <sheetViews>
    <sheetView topLeftCell="A25" workbookViewId="0">
      <selection activeCell="H50" sqref="H50"/>
    </sheetView>
  </sheetViews>
  <sheetFormatPr defaultColWidth="9" defaultRowHeight="15"/>
  <cols>
    <col min="1" max="1" width="38.75" style="129" customWidth="1"/>
    <col min="2" max="2" width="11.625" style="129" customWidth="1"/>
    <col min="3" max="3" width="38.875" style="129" customWidth="1"/>
    <col min="4" max="4" width="11.625" style="129" customWidth="1"/>
    <col min="5" max="16384" width="9" style="129"/>
  </cols>
  <sheetData>
    <row r="1" s="125" customFormat="1" ht="23.25" customHeight="1" spans="1:2">
      <c r="A1" s="133" t="s">
        <v>765</v>
      </c>
      <c r="B1" s="134"/>
    </row>
    <row r="2" s="179" customFormat="1" ht="27" spans="1:4">
      <c r="A2" s="181" t="s">
        <v>766</v>
      </c>
      <c r="B2" s="181"/>
      <c r="C2" s="181"/>
      <c r="D2" s="181"/>
    </row>
    <row r="3" s="180" customFormat="1" ht="15.75" spans="4:4">
      <c r="D3" s="180" t="s">
        <v>2</v>
      </c>
    </row>
    <row r="4" ht="18.75" customHeight="1" spans="1:4">
      <c r="A4" s="137" t="s">
        <v>74</v>
      </c>
      <c r="B4" s="138" t="s">
        <v>4</v>
      </c>
      <c r="C4" s="139" t="s">
        <v>75</v>
      </c>
      <c r="D4" s="139" t="s">
        <v>4</v>
      </c>
    </row>
    <row r="5" ht="18.75" customHeight="1" spans="1:4">
      <c r="A5" s="140" t="s">
        <v>767</v>
      </c>
      <c r="B5" s="140"/>
      <c r="C5" s="140" t="s">
        <v>768</v>
      </c>
      <c r="D5" s="140"/>
    </row>
    <row r="6" s="130" customFormat="1" ht="18.75" customHeight="1" spans="1:4">
      <c r="A6" s="140" t="s">
        <v>78</v>
      </c>
      <c r="B6" s="140"/>
      <c r="C6" s="140" t="s">
        <v>79</v>
      </c>
      <c r="D6" s="140"/>
    </row>
    <row r="7" ht="18.75" customHeight="1" spans="1:4">
      <c r="A7" s="141" t="s">
        <v>88</v>
      </c>
      <c r="B7" s="142"/>
      <c r="C7" s="141" t="s">
        <v>769</v>
      </c>
      <c r="D7" s="142"/>
    </row>
    <row r="8" s="130" customFormat="1" ht="18.75" customHeight="1" spans="1:4">
      <c r="A8" s="143" t="s">
        <v>770</v>
      </c>
      <c r="B8" s="142"/>
      <c r="C8" s="144" t="s">
        <v>770</v>
      </c>
      <c r="D8" s="142"/>
    </row>
    <row r="9" ht="18.75" customHeight="1" spans="1:4">
      <c r="A9" s="143" t="s">
        <v>771</v>
      </c>
      <c r="B9" s="142"/>
      <c r="C9" s="144" t="s">
        <v>771</v>
      </c>
      <c r="D9" s="142"/>
    </row>
    <row r="10" s="130" customFormat="1" ht="18.75" customHeight="1" spans="1:4">
      <c r="A10" s="143" t="s">
        <v>772</v>
      </c>
      <c r="B10" s="142"/>
      <c r="C10" s="144" t="s">
        <v>772</v>
      </c>
      <c r="D10" s="142"/>
    </row>
    <row r="11" ht="18.75" customHeight="1" spans="1:4">
      <c r="A11" s="144" t="s">
        <v>773</v>
      </c>
      <c r="B11" s="142"/>
      <c r="C11" s="144" t="s">
        <v>774</v>
      </c>
      <c r="D11" s="142"/>
    </row>
    <row r="12" s="130" customFormat="1" ht="18.75" customHeight="1" spans="1:4">
      <c r="A12" s="144" t="s">
        <v>774</v>
      </c>
      <c r="B12" s="142"/>
      <c r="C12" s="144" t="s">
        <v>775</v>
      </c>
      <c r="D12" s="142"/>
    </row>
    <row r="13" ht="18.75" customHeight="1" spans="1:4">
      <c r="A13" s="144" t="s">
        <v>775</v>
      </c>
      <c r="B13" s="142"/>
      <c r="C13" s="141" t="s">
        <v>776</v>
      </c>
      <c r="D13" s="142"/>
    </row>
    <row r="14" s="130" customFormat="1" ht="18.75" customHeight="1" spans="1:4">
      <c r="A14" s="144" t="s">
        <v>777</v>
      </c>
      <c r="B14" s="142"/>
      <c r="C14" s="143" t="s">
        <v>770</v>
      </c>
      <c r="D14" s="142"/>
    </row>
    <row r="15" ht="18.75" customHeight="1" spans="1:4">
      <c r="A15" s="141" t="s">
        <v>778</v>
      </c>
      <c r="B15" s="142"/>
      <c r="C15" s="143" t="s">
        <v>771</v>
      </c>
      <c r="D15" s="142"/>
    </row>
    <row r="16" s="130" customFormat="1" ht="18.75" customHeight="1" spans="1:4">
      <c r="A16" s="144" t="s">
        <v>770</v>
      </c>
      <c r="B16" s="142"/>
      <c r="C16" s="143" t="s">
        <v>772</v>
      </c>
      <c r="D16" s="142"/>
    </row>
    <row r="17" ht="18.75" customHeight="1" spans="1:4">
      <c r="A17" s="144" t="s">
        <v>771</v>
      </c>
      <c r="B17" s="142"/>
      <c r="C17" s="144" t="s">
        <v>773</v>
      </c>
      <c r="D17" s="142"/>
    </row>
    <row r="18" s="130" customFormat="1" ht="18.75" customHeight="1" spans="1:4">
      <c r="A18" s="144" t="s">
        <v>772</v>
      </c>
      <c r="B18" s="142"/>
      <c r="C18" s="144" t="s">
        <v>774</v>
      </c>
      <c r="D18" s="142"/>
    </row>
    <row r="19" ht="18.75" customHeight="1" spans="1:4">
      <c r="A19" s="144" t="s">
        <v>774</v>
      </c>
      <c r="B19" s="142"/>
      <c r="C19" s="144" t="s">
        <v>775</v>
      </c>
      <c r="D19" s="142"/>
    </row>
    <row r="20" ht="18.75" customHeight="1" spans="1:4">
      <c r="A20" s="144" t="s">
        <v>775</v>
      </c>
      <c r="B20" s="142"/>
      <c r="C20" s="144" t="s">
        <v>777</v>
      </c>
      <c r="D20" s="142"/>
    </row>
    <row r="21" s="130" customFormat="1" ht="18.75" customHeight="1" spans="1:4">
      <c r="A21" s="141" t="s">
        <v>779</v>
      </c>
      <c r="B21" s="142"/>
      <c r="C21" s="141" t="s">
        <v>780</v>
      </c>
      <c r="D21" s="142"/>
    </row>
    <row r="22" s="130" customFormat="1" ht="18.75" customHeight="1" spans="1:4">
      <c r="A22" s="143" t="s">
        <v>770</v>
      </c>
      <c r="B22" s="142"/>
      <c r="C22" s="143" t="s">
        <v>770</v>
      </c>
      <c r="D22" s="142"/>
    </row>
    <row r="23" s="130" customFormat="1" ht="18.75" customHeight="1" spans="1:4">
      <c r="A23" s="143" t="s">
        <v>771</v>
      </c>
      <c r="B23" s="142"/>
      <c r="C23" s="143" t="s">
        <v>771</v>
      </c>
      <c r="D23" s="142"/>
    </row>
    <row r="24" s="130" customFormat="1" ht="18.75" customHeight="1" spans="1:4">
      <c r="A24" s="143" t="s">
        <v>772</v>
      </c>
      <c r="B24" s="142"/>
      <c r="C24" s="143" t="s">
        <v>772</v>
      </c>
      <c r="D24" s="142"/>
    </row>
    <row r="25" s="130" customFormat="1" ht="18.75" customHeight="1" spans="1:4">
      <c r="A25" s="144" t="s">
        <v>773</v>
      </c>
      <c r="B25" s="142"/>
      <c r="C25" s="144" t="s">
        <v>773</v>
      </c>
      <c r="D25" s="142"/>
    </row>
    <row r="26" s="130" customFormat="1" ht="18.75" customHeight="1" spans="1:4">
      <c r="A26" s="144" t="s">
        <v>774</v>
      </c>
      <c r="B26" s="142"/>
      <c r="C26" s="144" t="s">
        <v>774</v>
      </c>
      <c r="D26" s="142"/>
    </row>
    <row r="27" s="130" customFormat="1" ht="18.75" customHeight="1" spans="1:4">
      <c r="A27" s="144" t="s">
        <v>775</v>
      </c>
      <c r="B27" s="142"/>
      <c r="C27" s="144" t="s">
        <v>775</v>
      </c>
      <c r="D27" s="142"/>
    </row>
    <row r="28" s="130" customFormat="1" ht="18.75" customHeight="1" spans="1:4">
      <c r="A28" s="144" t="s">
        <v>777</v>
      </c>
      <c r="B28" s="142"/>
      <c r="C28" s="144" t="s">
        <v>777</v>
      </c>
      <c r="D28" s="142"/>
    </row>
    <row r="29" s="130" customFormat="1" ht="18.75" customHeight="1" spans="1:4">
      <c r="A29" s="145" t="s">
        <v>781</v>
      </c>
      <c r="B29" s="142"/>
      <c r="C29" s="141"/>
      <c r="D29" s="142"/>
    </row>
    <row r="30" s="130" customFormat="1" ht="18.75" customHeight="1" spans="1:4">
      <c r="A30" s="143" t="s">
        <v>770</v>
      </c>
      <c r="B30" s="142"/>
      <c r="C30" s="143"/>
      <c r="D30" s="142"/>
    </row>
    <row r="31" s="130" customFormat="1" ht="18.75" customHeight="1" spans="1:4">
      <c r="A31" s="143" t="s">
        <v>771</v>
      </c>
      <c r="B31" s="142"/>
      <c r="C31" s="143"/>
      <c r="D31" s="142"/>
    </row>
    <row r="32" s="130" customFormat="1" ht="18.75" customHeight="1" spans="1:4">
      <c r="A32" s="143" t="s">
        <v>772</v>
      </c>
      <c r="B32" s="142"/>
      <c r="C32" s="143"/>
      <c r="D32" s="142"/>
    </row>
    <row r="33" s="130" customFormat="1" ht="18.75" customHeight="1" spans="1:4">
      <c r="A33" s="144" t="s">
        <v>773</v>
      </c>
      <c r="B33" s="142"/>
      <c r="C33" s="143"/>
      <c r="D33" s="142"/>
    </row>
    <row r="34" s="130" customFormat="1" ht="18.75" customHeight="1" spans="1:4">
      <c r="A34" s="144" t="s">
        <v>774</v>
      </c>
      <c r="B34" s="142"/>
      <c r="C34" s="143"/>
      <c r="D34" s="142"/>
    </row>
    <row r="35" s="130" customFormat="1" ht="18.75" customHeight="1" spans="1:4">
      <c r="A35" s="144" t="s">
        <v>775</v>
      </c>
      <c r="B35" s="142"/>
      <c r="C35" s="143"/>
      <c r="D35" s="142"/>
    </row>
    <row r="36" s="130" customFormat="1" ht="18.75" customHeight="1" spans="1:4">
      <c r="A36" s="144" t="s">
        <v>777</v>
      </c>
      <c r="B36" s="142"/>
      <c r="C36" s="143"/>
      <c r="D36" s="142"/>
    </row>
    <row r="37" s="130" customFormat="1" ht="18.75" customHeight="1" spans="1:4">
      <c r="A37" s="143"/>
      <c r="B37" s="142"/>
      <c r="C37" s="143"/>
      <c r="D37" s="142"/>
    </row>
    <row r="38" ht="18.75" customHeight="1" spans="1:4">
      <c r="A38" s="146" t="s">
        <v>120</v>
      </c>
      <c r="B38" s="140"/>
      <c r="C38" s="147" t="s">
        <v>121</v>
      </c>
      <c r="D38" s="140"/>
    </row>
    <row r="39" ht="18.75" customHeight="1" spans="1:4">
      <c r="A39" s="142"/>
      <c r="B39" s="142"/>
      <c r="C39" s="140" t="s">
        <v>782</v>
      </c>
      <c r="D39" s="140"/>
    </row>
    <row r="40" ht="18.75" customHeight="1" spans="1:4">
      <c r="A40" s="142"/>
      <c r="B40" s="142"/>
      <c r="C40" s="141" t="s">
        <v>770</v>
      </c>
      <c r="D40" s="142"/>
    </row>
    <row r="41" ht="18.75" customHeight="1" spans="1:4">
      <c r="A41" s="142"/>
      <c r="B41" s="142"/>
      <c r="C41" s="141" t="s">
        <v>771</v>
      </c>
      <c r="D41" s="142"/>
    </row>
    <row r="42" ht="18.75" customHeight="1" spans="1:4">
      <c r="A42" s="142"/>
      <c r="B42" s="142"/>
      <c r="C42" s="141" t="s">
        <v>772</v>
      </c>
      <c r="D42" s="142"/>
    </row>
    <row r="43" ht="18.75" customHeight="1" spans="1:4">
      <c r="A43" s="142"/>
      <c r="B43" s="142"/>
      <c r="C43" s="141" t="s">
        <v>773</v>
      </c>
      <c r="D43" s="142"/>
    </row>
    <row r="44" ht="18.75" customHeight="1" spans="1:4">
      <c r="A44" s="142"/>
      <c r="B44" s="142"/>
      <c r="C44" s="141" t="s">
        <v>774</v>
      </c>
      <c r="D44" s="142"/>
    </row>
    <row r="45" ht="18.75" customHeight="1" spans="1:4">
      <c r="A45" s="142"/>
      <c r="B45" s="142"/>
      <c r="C45" s="141" t="s">
        <v>775</v>
      </c>
      <c r="D45" s="142"/>
    </row>
    <row r="46" ht="18.75" customHeight="1" spans="1:4">
      <c r="A46" s="142"/>
      <c r="B46" s="142"/>
      <c r="C46" s="141" t="s">
        <v>777</v>
      </c>
      <c r="D46" s="142"/>
    </row>
    <row r="47" s="131" customFormat="1" ht="57.75" customHeight="1" spans="1:256">
      <c r="A47" s="148" t="s">
        <v>783</v>
      </c>
      <c r="B47" s="148"/>
      <c r="C47" s="148"/>
      <c r="D47" s="148"/>
      <c r="HS47" s="132"/>
      <c r="HT47" s="132"/>
      <c r="HU47" s="132"/>
      <c r="HV47" s="132"/>
      <c r="HW47" s="132"/>
      <c r="HX47" s="132"/>
      <c r="HY47" s="132"/>
      <c r="HZ47" s="132"/>
      <c r="IA47" s="132"/>
      <c r="IB47" s="132"/>
      <c r="IC47" s="132"/>
      <c r="ID47" s="132"/>
      <c r="IE47" s="132"/>
      <c r="IF47" s="132"/>
      <c r="IG47" s="132"/>
      <c r="IH47" s="132"/>
      <c r="II47" s="132"/>
      <c r="IJ47" s="132"/>
      <c r="IK47" s="132"/>
      <c r="IL47" s="132"/>
      <c r="IM47" s="132"/>
      <c r="IN47" s="132"/>
      <c r="IO47" s="132"/>
      <c r="IP47" s="132"/>
      <c r="IQ47" s="132"/>
      <c r="IR47" s="132"/>
      <c r="IS47" s="132"/>
      <c r="IT47" s="132"/>
      <c r="IU47" s="132"/>
      <c r="IV47" s="132"/>
    </row>
    <row r="48" ht="24" customHeight="1"/>
  </sheetData>
  <mergeCells count="2">
    <mergeCell ref="A2:D2"/>
    <mergeCell ref="A47:D47"/>
  </mergeCells>
  <printOptions horizontalCentered="1"/>
  <pageMargins left="0.236220472440945" right="0.15748031496063" top="0.275590551181102" bottom="0.748031496062992" header="0.31496062992126" footer="0.31496062992126"/>
  <pageSetup paperSize="9" scale="82" fitToWidth="2"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HR47"/>
  <sheetViews>
    <sheetView showZeros="0" zoomScale="85" zoomScaleNormal="85" workbookViewId="0">
      <pane ySplit="4" topLeftCell="A5" activePane="bottomLeft" state="frozen"/>
      <selection/>
      <selection pane="bottomLeft" activeCell="B54" sqref="B54"/>
    </sheetView>
  </sheetViews>
  <sheetFormatPr defaultColWidth="10" defaultRowHeight="15.75"/>
  <cols>
    <col min="1" max="1" width="67.2916666666667" style="151" customWidth="1"/>
    <col min="2" max="2" width="42.6916666666667" style="151" customWidth="1"/>
    <col min="3" max="3" width="29.5" style="151" customWidth="1"/>
    <col min="4" max="16384" width="10" style="151"/>
  </cols>
  <sheetData>
    <row r="1" s="150" customFormat="1" ht="30.75" customHeight="1" spans="1:2">
      <c r="A1" s="152" t="s">
        <v>784</v>
      </c>
      <c r="B1" s="153"/>
    </row>
    <row r="2" ht="33" customHeight="1" spans="1:3">
      <c r="A2" s="154" t="s">
        <v>785</v>
      </c>
      <c r="B2" s="154"/>
      <c r="C2" s="154"/>
    </row>
    <row r="3" ht="26.25" customHeight="1" spans="3:3">
      <c r="C3" s="172" t="s">
        <v>2</v>
      </c>
    </row>
    <row r="4" ht="35.1" customHeight="1" spans="1:3">
      <c r="A4" s="156" t="s">
        <v>490</v>
      </c>
      <c r="B4" s="157" t="s">
        <v>4</v>
      </c>
      <c r="C4" s="158" t="s">
        <v>687</v>
      </c>
    </row>
    <row r="5" ht="24.75" customHeight="1" spans="1:3">
      <c r="A5" s="159" t="s">
        <v>688</v>
      </c>
      <c r="B5" s="167"/>
      <c r="C5" s="168"/>
    </row>
    <row r="6" ht="24.75" customHeight="1" spans="1:3">
      <c r="A6" s="162" t="s">
        <v>689</v>
      </c>
      <c r="B6" s="173"/>
      <c r="C6" s="168"/>
    </row>
    <row r="7" ht="24.75" customHeight="1" spans="1:3">
      <c r="A7" s="162" t="s">
        <v>690</v>
      </c>
      <c r="B7" s="173"/>
      <c r="C7" s="168"/>
    </row>
    <row r="8" ht="24.75" customHeight="1" spans="1:3">
      <c r="A8" s="162" t="s">
        <v>691</v>
      </c>
      <c r="B8" s="173"/>
      <c r="C8" s="168"/>
    </row>
    <row r="9" ht="24.75" customHeight="1" spans="1:3">
      <c r="A9" s="162" t="s">
        <v>692</v>
      </c>
      <c r="B9" s="173"/>
      <c r="C9" s="168"/>
    </row>
    <row r="10" ht="24.75" customHeight="1" spans="1:3">
      <c r="A10" s="162" t="s">
        <v>693</v>
      </c>
      <c r="B10" s="173"/>
      <c r="C10" s="168"/>
    </row>
    <row r="11" ht="24.75" customHeight="1" spans="1:3">
      <c r="A11" s="159" t="s">
        <v>694</v>
      </c>
      <c r="B11" s="167"/>
      <c r="C11" s="168"/>
    </row>
    <row r="12" ht="24.75" customHeight="1" spans="1:3">
      <c r="A12" s="162" t="s">
        <v>695</v>
      </c>
      <c r="B12" s="173"/>
      <c r="C12" s="168"/>
    </row>
    <row r="13" ht="24.75" customHeight="1" spans="1:3">
      <c r="A13" s="162" t="s">
        <v>696</v>
      </c>
      <c r="B13" s="173"/>
      <c r="C13" s="168"/>
    </row>
    <row r="14" ht="24.75" customHeight="1" spans="1:3">
      <c r="A14" s="162" t="s">
        <v>697</v>
      </c>
      <c r="B14" s="173"/>
      <c r="C14" s="168"/>
    </row>
    <row r="15" ht="24.75" customHeight="1" spans="1:3">
      <c r="A15" s="162" t="s">
        <v>698</v>
      </c>
      <c r="B15" s="173"/>
      <c r="C15" s="168"/>
    </row>
    <row r="16" ht="24.75" customHeight="1" spans="1:3">
      <c r="A16" s="162" t="s">
        <v>786</v>
      </c>
      <c r="B16" s="173"/>
      <c r="C16" s="168"/>
    </row>
    <row r="17" ht="24.75" customHeight="1" spans="1:3">
      <c r="A17" s="159" t="s">
        <v>699</v>
      </c>
      <c r="B17" s="167"/>
      <c r="C17" s="168"/>
    </row>
    <row r="18" ht="24.75" customHeight="1" spans="1:3">
      <c r="A18" s="162" t="s">
        <v>700</v>
      </c>
      <c r="B18" s="173"/>
      <c r="C18" s="168"/>
    </row>
    <row r="19" ht="24.75" customHeight="1" spans="1:3">
      <c r="A19" s="162" t="s">
        <v>701</v>
      </c>
      <c r="B19" s="173"/>
      <c r="C19" s="168"/>
    </row>
    <row r="20" ht="24.75" customHeight="1" spans="1:3">
      <c r="A20" s="162" t="s">
        <v>787</v>
      </c>
      <c r="B20" s="173"/>
      <c r="C20" s="168"/>
    </row>
    <row r="21" ht="24.75" customHeight="1" spans="1:3">
      <c r="A21" s="162" t="s">
        <v>703</v>
      </c>
      <c r="B21" s="173"/>
      <c r="C21" s="168"/>
    </row>
    <row r="22" ht="24.75" customHeight="1" spans="1:3">
      <c r="A22" s="159" t="s">
        <v>704</v>
      </c>
      <c r="B22" s="167"/>
      <c r="C22" s="168"/>
    </row>
    <row r="23" ht="24.75" customHeight="1" spans="1:3">
      <c r="A23" s="162" t="s">
        <v>705</v>
      </c>
      <c r="B23" s="173"/>
      <c r="C23" s="168"/>
    </row>
    <row r="24" ht="24.75" customHeight="1" spans="1:3">
      <c r="A24" s="162" t="s">
        <v>706</v>
      </c>
      <c r="B24" s="173"/>
      <c r="C24" s="168"/>
    </row>
    <row r="25" ht="24.75" customHeight="1" spans="1:3">
      <c r="A25" s="162" t="s">
        <v>707</v>
      </c>
      <c r="B25" s="173"/>
      <c r="C25" s="168"/>
    </row>
    <row r="26" ht="24.75" customHeight="1" spans="1:3">
      <c r="A26" s="162" t="s">
        <v>708</v>
      </c>
      <c r="B26" s="173"/>
      <c r="C26" s="168"/>
    </row>
    <row r="27" ht="24.75" customHeight="1" spans="1:3">
      <c r="A27" s="162" t="s">
        <v>786</v>
      </c>
      <c r="B27" s="174"/>
      <c r="C27" s="168"/>
    </row>
    <row r="28" s="171" customFormat="1" ht="24.75" customHeight="1" spans="1:226">
      <c r="A28" s="159" t="s">
        <v>709</v>
      </c>
      <c r="B28" s="175"/>
      <c r="C28" s="16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c r="AU28" s="131"/>
      <c r="AV28" s="131"/>
      <c r="AW28" s="131"/>
      <c r="AX28" s="131"/>
      <c r="AY28" s="131"/>
      <c r="AZ28" s="131"/>
      <c r="BA28" s="131"/>
      <c r="BB28" s="131"/>
      <c r="BC28" s="131"/>
      <c r="BD28" s="131"/>
      <c r="BE28" s="131"/>
      <c r="BF28" s="131"/>
      <c r="BG28" s="131"/>
      <c r="BH28" s="131"/>
      <c r="BI28" s="131"/>
      <c r="BJ28" s="131"/>
      <c r="BK28" s="131"/>
      <c r="BL28" s="131"/>
      <c r="BM28" s="131"/>
      <c r="BN28" s="131"/>
      <c r="BO28" s="131"/>
      <c r="BP28" s="131"/>
      <c r="BQ28" s="131"/>
      <c r="BR28" s="131"/>
      <c r="BS28" s="131"/>
      <c r="BT28" s="131"/>
      <c r="BU28" s="131"/>
      <c r="BV28" s="131"/>
      <c r="BW28" s="131"/>
      <c r="BX28" s="131"/>
      <c r="BY28" s="131"/>
      <c r="BZ28" s="131"/>
      <c r="CA28" s="131"/>
      <c r="CB28" s="131"/>
      <c r="CC28" s="131"/>
      <c r="CD28" s="131"/>
      <c r="CE28" s="131"/>
      <c r="CF28" s="131"/>
      <c r="CG28" s="131"/>
      <c r="CH28" s="131"/>
      <c r="CI28" s="131"/>
      <c r="CJ28" s="131"/>
      <c r="CK28" s="131"/>
      <c r="CL28" s="131"/>
      <c r="CM28" s="131"/>
      <c r="CN28" s="131"/>
      <c r="CO28" s="131"/>
      <c r="CP28" s="131"/>
      <c r="CQ28" s="131"/>
      <c r="CR28" s="131"/>
      <c r="CS28" s="131"/>
      <c r="CT28" s="131"/>
      <c r="CU28" s="131"/>
      <c r="CV28" s="131"/>
      <c r="CW28" s="131"/>
      <c r="CX28" s="131"/>
      <c r="CY28" s="131"/>
      <c r="CZ28" s="131"/>
      <c r="DA28" s="131"/>
      <c r="DB28" s="131"/>
      <c r="DC28" s="131"/>
      <c r="DD28" s="131"/>
      <c r="DE28" s="131"/>
      <c r="DF28" s="131"/>
      <c r="DG28" s="131"/>
      <c r="DH28" s="131"/>
      <c r="DI28" s="131"/>
      <c r="DJ28" s="131"/>
      <c r="DK28" s="131"/>
      <c r="DL28" s="131"/>
      <c r="DM28" s="131"/>
      <c r="DN28" s="131"/>
      <c r="DO28" s="131"/>
      <c r="DP28" s="131"/>
      <c r="DQ28" s="131"/>
      <c r="DR28" s="131"/>
      <c r="DS28" s="131"/>
      <c r="DT28" s="131"/>
      <c r="DU28" s="131"/>
      <c r="DV28" s="131"/>
      <c r="DW28" s="131"/>
      <c r="DX28" s="131"/>
      <c r="DY28" s="131"/>
      <c r="DZ28" s="131"/>
      <c r="EA28" s="131"/>
      <c r="EB28" s="131"/>
      <c r="EC28" s="131"/>
      <c r="ED28" s="131"/>
      <c r="EE28" s="131"/>
      <c r="EF28" s="131"/>
      <c r="EG28" s="131"/>
      <c r="EH28" s="131"/>
      <c r="EI28" s="131"/>
      <c r="EJ28" s="131"/>
      <c r="EK28" s="131"/>
      <c r="EL28" s="131"/>
      <c r="EM28" s="131"/>
      <c r="EN28" s="131"/>
      <c r="EO28" s="131"/>
      <c r="EP28" s="131"/>
      <c r="EQ28" s="131"/>
      <c r="ER28" s="131"/>
      <c r="ES28" s="131"/>
      <c r="ET28" s="131"/>
      <c r="EU28" s="131"/>
      <c r="EV28" s="131"/>
      <c r="EW28" s="131"/>
      <c r="EX28" s="131"/>
      <c r="EY28" s="131"/>
      <c r="EZ28" s="131"/>
      <c r="FA28" s="131"/>
      <c r="FB28" s="131"/>
      <c r="FC28" s="131"/>
      <c r="FD28" s="131"/>
      <c r="FE28" s="131"/>
      <c r="FF28" s="131"/>
      <c r="FG28" s="131"/>
      <c r="FH28" s="131"/>
      <c r="FI28" s="131"/>
      <c r="FJ28" s="131"/>
      <c r="FK28" s="131"/>
      <c r="FL28" s="131"/>
      <c r="FM28" s="131"/>
      <c r="FN28" s="131"/>
      <c r="FO28" s="131"/>
      <c r="FP28" s="131"/>
      <c r="FQ28" s="131"/>
      <c r="FR28" s="131"/>
      <c r="FS28" s="131"/>
      <c r="FT28" s="131"/>
      <c r="FU28" s="131"/>
      <c r="FV28" s="131"/>
      <c r="FW28" s="131"/>
      <c r="FX28" s="131"/>
      <c r="FY28" s="131"/>
      <c r="FZ28" s="131"/>
      <c r="GA28" s="131"/>
      <c r="GB28" s="131"/>
      <c r="GC28" s="131"/>
      <c r="GD28" s="131"/>
      <c r="GE28" s="131"/>
      <c r="GF28" s="131"/>
      <c r="GG28" s="131"/>
      <c r="GH28" s="131"/>
      <c r="GI28" s="131"/>
      <c r="GJ28" s="131"/>
      <c r="GK28" s="131"/>
      <c r="GL28" s="131"/>
      <c r="GM28" s="131"/>
      <c r="GN28" s="131"/>
      <c r="GO28" s="131"/>
      <c r="GP28" s="131"/>
      <c r="GQ28" s="131"/>
      <c r="GR28" s="131"/>
      <c r="GS28" s="131"/>
      <c r="GT28" s="131"/>
      <c r="GU28" s="131"/>
      <c r="GV28" s="131"/>
      <c r="GW28" s="131"/>
      <c r="GX28" s="131"/>
      <c r="GY28" s="131"/>
      <c r="GZ28" s="131"/>
      <c r="HA28" s="131"/>
      <c r="HB28" s="131"/>
      <c r="HC28" s="131"/>
      <c r="HD28" s="131"/>
      <c r="HE28" s="131"/>
      <c r="HF28" s="131"/>
      <c r="HG28" s="131"/>
      <c r="HH28" s="131"/>
      <c r="HI28" s="131"/>
      <c r="HJ28" s="131"/>
      <c r="HK28" s="131"/>
      <c r="HL28" s="131"/>
      <c r="HM28" s="131"/>
      <c r="HN28" s="131"/>
      <c r="HO28" s="131"/>
      <c r="HP28" s="131"/>
      <c r="HQ28" s="131"/>
      <c r="HR28" s="131"/>
    </row>
    <row r="29" s="131" customFormat="1" ht="24.75" customHeight="1" spans="1:3">
      <c r="A29" s="162" t="s">
        <v>788</v>
      </c>
      <c r="B29" s="176"/>
      <c r="C29" s="177"/>
    </row>
    <row r="30" s="131" customFormat="1" ht="24.75" customHeight="1" spans="1:3">
      <c r="A30" s="162" t="s">
        <v>789</v>
      </c>
      <c r="B30" s="176"/>
      <c r="C30" s="177"/>
    </row>
    <row r="31" s="131" customFormat="1" ht="24.75" customHeight="1" spans="1:3">
      <c r="A31" s="162" t="s">
        <v>790</v>
      </c>
      <c r="B31" s="176"/>
      <c r="C31" s="177"/>
    </row>
    <row r="32" s="131" customFormat="1" ht="24.75" customHeight="1" spans="1:3">
      <c r="A32" s="162" t="s">
        <v>791</v>
      </c>
      <c r="B32" s="178"/>
      <c r="C32" s="177"/>
    </row>
    <row r="33" s="131" customFormat="1" ht="24.75" customHeight="1" spans="1:3">
      <c r="A33" s="162" t="s">
        <v>792</v>
      </c>
      <c r="B33" s="178"/>
      <c r="C33" s="177"/>
    </row>
    <row r="34" s="131" customFormat="1" ht="24.75" customHeight="1" spans="1:3">
      <c r="A34" s="162" t="s">
        <v>793</v>
      </c>
      <c r="B34" s="178"/>
      <c r="C34" s="177"/>
    </row>
    <row r="35" ht="24.75" customHeight="1" spans="1:3">
      <c r="A35" s="159" t="s">
        <v>716</v>
      </c>
      <c r="B35" s="167"/>
      <c r="C35" s="168"/>
    </row>
    <row r="36" ht="24.75" customHeight="1" spans="1:3">
      <c r="A36" s="162" t="s">
        <v>717</v>
      </c>
      <c r="B36" s="173"/>
      <c r="C36" s="168"/>
    </row>
    <row r="37" ht="24.75" customHeight="1" spans="1:3">
      <c r="A37" s="162" t="s">
        <v>718</v>
      </c>
      <c r="B37" s="173"/>
      <c r="C37" s="168"/>
    </row>
    <row r="38" ht="24.75" customHeight="1" spans="1:3">
      <c r="A38" s="162" t="s">
        <v>719</v>
      </c>
      <c r="B38" s="173"/>
      <c r="C38" s="168"/>
    </row>
    <row r="39" ht="24.75" customHeight="1" spans="1:3">
      <c r="A39" s="162" t="s">
        <v>720</v>
      </c>
      <c r="B39" s="173"/>
      <c r="C39" s="168"/>
    </row>
    <row r="40" ht="24.75" customHeight="1" spans="1:3">
      <c r="A40" s="162" t="s">
        <v>721</v>
      </c>
      <c r="B40" s="173"/>
      <c r="C40" s="168"/>
    </row>
    <row r="41" s="131" customFormat="1" ht="24.75" customHeight="1" spans="1:3">
      <c r="A41" s="159" t="s">
        <v>722</v>
      </c>
      <c r="B41" s="175">
        <f>SUM(B42:B45)</f>
        <v>0</v>
      </c>
      <c r="C41" s="161"/>
    </row>
    <row r="42" s="131" customFormat="1" ht="24.75" customHeight="1" spans="1:3">
      <c r="A42" s="162" t="s">
        <v>794</v>
      </c>
      <c r="B42" s="164"/>
      <c r="C42" s="161"/>
    </row>
    <row r="43" s="131" customFormat="1" ht="24.75" customHeight="1" spans="1:3">
      <c r="A43" s="162" t="s">
        <v>795</v>
      </c>
      <c r="B43" s="164"/>
      <c r="C43" s="161"/>
    </row>
    <row r="44" s="131" customFormat="1" ht="24.75" customHeight="1" spans="1:3">
      <c r="A44" s="162" t="s">
        <v>796</v>
      </c>
      <c r="B44" s="164"/>
      <c r="C44" s="161"/>
    </row>
    <row r="45" s="131" customFormat="1" ht="24.75" customHeight="1" spans="1:3">
      <c r="A45" s="162" t="s">
        <v>797</v>
      </c>
      <c r="B45" s="164"/>
      <c r="C45" s="161"/>
    </row>
    <row r="46" ht="24.75" customHeight="1" spans="1:3">
      <c r="A46" s="157" t="s">
        <v>727</v>
      </c>
      <c r="B46" s="167">
        <f>B28</f>
        <v>0</v>
      </c>
      <c r="C46" s="168"/>
    </row>
    <row r="47" ht="69.75" customHeight="1" spans="1:3">
      <c r="A47" s="169" t="s">
        <v>798</v>
      </c>
      <c r="B47" s="169"/>
      <c r="C47" s="169"/>
    </row>
  </sheetData>
  <mergeCells count="2">
    <mergeCell ref="A2:C2"/>
    <mergeCell ref="A47:C47"/>
  </mergeCells>
  <printOptions horizontalCentered="1"/>
  <pageMargins left="0.551181102362205" right="0.551181102362205" top="0.275590551181102" bottom="0.393700787401575" header="0.590551181102362" footer="0.15748031496063"/>
  <pageSetup paperSize="9" scale="64" firstPageNumber="135" orientation="portrait"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G43"/>
  <sheetViews>
    <sheetView showZeros="0" zoomScale="85" zoomScaleNormal="85" workbookViewId="0">
      <pane ySplit="4" topLeftCell="A35" activePane="bottomLeft" state="frozen"/>
      <selection/>
      <selection pane="bottomLeft" activeCell="C52" sqref="C52"/>
    </sheetView>
  </sheetViews>
  <sheetFormatPr defaultColWidth="10" defaultRowHeight="15.75" outlineLevelCol="6"/>
  <cols>
    <col min="1" max="1" width="57.25" style="151" customWidth="1"/>
    <col min="2" max="2" width="38.375" style="151" customWidth="1"/>
    <col min="3" max="3" width="31.75" style="151" customWidth="1"/>
    <col min="4" max="16384" width="10" style="151"/>
  </cols>
  <sheetData>
    <row r="1" s="150" customFormat="1" ht="30.75" customHeight="1" spans="1:2">
      <c r="A1" s="152" t="s">
        <v>799</v>
      </c>
      <c r="B1" s="153"/>
    </row>
    <row r="2" ht="33" customHeight="1" spans="1:3">
      <c r="A2" s="154" t="s">
        <v>800</v>
      </c>
      <c r="B2" s="154"/>
      <c r="C2" s="154"/>
    </row>
    <row r="3" ht="26.25" customHeight="1" spans="3:3">
      <c r="C3" s="155" t="s">
        <v>2</v>
      </c>
    </row>
    <row r="4" ht="39" customHeight="1" spans="1:3">
      <c r="A4" s="156" t="s">
        <v>490</v>
      </c>
      <c r="B4" s="157" t="s">
        <v>4</v>
      </c>
      <c r="C4" s="158" t="s">
        <v>687</v>
      </c>
    </row>
    <row r="5" s="131" customFormat="1" ht="24" customHeight="1" spans="1:3">
      <c r="A5" s="159" t="s">
        <v>732</v>
      </c>
      <c r="B5" s="160">
        <f>SUM(B6:B9)</f>
        <v>0</v>
      </c>
      <c r="C5" s="161"/>
    </row>
    <row r="6" s="131" customFormat="1" ht="24" customHeight="1" spans="1:3">
      <c r="A6" s="162" t="s">
        <v>801</v>
      </c>
      <c r="B6" s="163"/>
      <c r="C6" s="161"/>
    </row>
    <row r="7" s="131" customFormat="1" ht="24" customHeight="1" spans="1:3">
      <c r="A7" s="162" t="s">
        <v>802</v>
      </c>
      <c r="B7" s="163"/>
      <c r="C7" s="161"/>
    </row>
    <row r="8" s="131" customFormat="1" ht="24" customHeight="1" spans="1:3">
      <c r="A8" s="162" t="s">
        <v>803</v>
      </c>
      <c r="B8" s="163"/>
      <c r="C8" s="161"/>
    </row>
    <row r="9" s="131" customFormat="1" ht="24" customHeight="1" spans="1:7">
      <c r="A9" s="162" t="s">
        <v>804</v>
      </c>
      <c r="B9" s="163"/>
      <c r="C9" s="161"/>
      <c r="G9" s="170"/>
    </row>
    <row r="10" s="131" customFormat="1" ht="24" customHeight="1" spans="1:3">
      <c r="A10" s="159" t="s">
        <v>737</v>
      </c>
      <c r="B10" s="160">
        <f>SUM(B11:B18)</f>
        <v>0</v>
      </c>
      <c r="C10" s="161"/>
    </row>
    <row r="11" s="131" customFormat="1" ht="24" customHeight="1" spans="1:3">
      <c r="A11" s="162" t="s">
        <v>805</v>
      </c>
      <c r="B11" s="163"/>
      <c r="C11" s="161"/>
    </row>
    <row r="12" s="131" customFormat="1" ht="24" customHeight="1" spans="1:3">
      <c r="A12" s="162" t="s">
        <v>806</v>
      </c>
      <c r="B12" s="163"/>
      <c r="C12" s="161"/>
    </row>
    <row r="13" s="131" customFormat="1" ht="24" customHeight="1" spans="1:3">
      <c r="A13" s="162" t="s">
        <v>803</v>
      </c>
      <c r="B13" s="163"/>
      <c r="C13" s="161"/>
    </row>
    <row r="14" s="131" customFormat="1" ht="24" customHeight="1" spans="1:3">
      <c r="A14" s="162" t="s">
        <v>807</v>
      </c>
      <c r="B14" s="163"/>
      <c r="C14" s="161"/>
    </row>
    <row r="15" s="131" customFormat="1" ht="24" customHeight="1" spans="1:3">
      <c r="A15" s="162" t="s">
        <v>808</v>
      </c>
      <c r="B15" s="163"/>
      <c r="C15" s="161"/>
    </row>
    <row r="16" s="131" customFormat="1" ht="24" customHeight="1" spans="1:3">
      <c r="A16" s="162" t="s">
        <v>809</v>
      </c>
      <c r="B16" s="163"/>
      <c r="C16" s="161"/>
    </row>
    <row r="17" s="131" customFormat="1" ht="24" customHeight="1" spans="1:3">
      <c r="A17" s="162" t="s">
        <v>810</v>
      </c>
      <c r="B17" s="163"/>
      <c r="C17" s="161"/>
    </row>
    <row r="18" s="131" customFormat="1" ht="24" customHeight="1" spans="1:3">
      <c r="A18" s="162" t="s">
        <v>811</v>
      </c>
      <c r="B18" s="163"/>
      <c r="C18" s="161"/>
    </row>
    <row r="19" s="131" customFormat="1" ht="24" customHeight="1" spans="1:3">
      <c r="A19" s="159" t="s">
        <v>742</v>
      </c>
      <c r="B19" s="160">
        <f>SUM(B20:B22)</f>
        <v>0</v>
      </c>
      <c r="C19" s="161"/>
    </row>
    <row r="20" s="131" customFormat="1" ht="24" customHeight="1" spans="1:3">
      <c r="A20" s="162" t="s">
        <v>812</v>
      </c>
      <c r="B20" s="163"/>
      <c r="C20" s="161"/>
    </row>
    <row r="21" s="131" customFormat="1" ht="24" customHeight="1" spans="1:3">
      <c r="A21" s="162" t="s">
        <v>813</v>
      </c>
      <c r="B21" s="163"/>
      <c r="C21" s="161"/>
    </row>
    <row r="22" s="131" customFormat="1" ht="24" customHeight="1" spans="1:3">
      <c r="A22" s="162" t="s">
        <v>814</v>
      </c>
      <c r="B22" s="163"/>
      <c r="C22" s="161"/>
    </row>
    <row r="23" s="131" customFormat="1" ht="24" customHeight="1" spans="1:3">
      <c r="A23" s="159" t="s">
        <v>746</v>
      </c>
      <c r="B23" s="160">
        <f>SUM(B24:B28)</f>
        <v>0</v>
      </c>
      <c r="C23" s="161"/>
    </row>
    <row r="24" s="131" customFormat="1" ht="24" customHeight="1" spans="1:3">
      <c r="A24" s="162" t="s">
        <v>815</v>
      </c>
      <c r="B24" s="163"/>
      <c r="C24" s="161"/>
    </row>
    <row r="25" s="131" customFormat="1" ht="24" customHeight="1" spans="1:3">
      <c r="A25" s="162" t="s">
        <v>816</v>
      </c>
      <c r="B25" s="163"/>
      <c r="C25" s="161"/>
    </row>
    <row r="26" s="131" customFormat="1" ht="24" customHeight="1" spans="1:3">
      <c r="A26" s="162" t="s">
        <v>817</v>
      </c>
      <c r="B26" s="163"/>
      <c r="C26" s="161"/>
    </row>
    <row r="27" s="131" customFormat="1" ht="24" customHeight="1" spans="1:3">
      <c r="A27" s="162" t="s">
        <v>818</v>
      </c>
      <c r="B27" s="164"/>
      <c r="C27" s="161"/>
    </row>
    <row r="28" s="131" customFormat="1" ht="24" customHeight="1" spans="1:3">
      <c r="A28" s="162" t="s">
        <v>819</v>
      </c>
      <c r="B28" s="163"/>
      <c r="C28" s="161"/>
    </row>
    <row r="29" s="131" customFormat="1" ht="24" customHeight="1" spans="1:3">
      <c r="A29" s="159" t="s">
        <v>751</v>
      </c>
      <c r="B29" s="160"/>
      <c r="C29" s="161"/>
    </row>
    <row r="30" s="131" customFormat="1" ht="22" customHeight="1" spans="1:3">
      <c r="A30" s="162" t="s">
        <v>820</v>
      </c>
      <c r="B30" s="165"/>
      <c r="C30" s="166"/>
    </row>
    <row r="31" s="131" customFormat="1" ht="28" customHeight="1" spans="1:3">
      <c r="A31" s="162" t="s">
        <v>821</v>
      </c>
      <c r="B31" s="165"/>
      <c r="C31" s="166"/>
    </row>
    <row r="32" s="131" customFormat="1" ht="24" customHeight="1" spans="1:3">
      <c r="A32" s="162" t="s">
        <v>822</v>
      </c>
      <c r="B32" s="163"/>
      <c r="C32" s="161"/>
    </row>
    <row r="33" s="131" customFormat="1" ht="24" customHeight="1" spans="1:3">
      <c r="A33" s="162" t="s">
        <v>823</v>
      </c>
      <c r="B33" s="163"/>
      <c r="C33" s="161"/>
    </row>
    <row r="34" s="131" customFormat="1" ht="24" customHeight="1" spans="1:3">
      <c r="A34" s="159" t="s">
        <v>756</v>
      </c>
      <c r="B34" s="160">
        <f>SUM(B35:B37)</f>
        <v>0</v>
      </c>
      <c r="C34" s="161"/>
    </row>
    <row r="35" s="131" customFormat="1" ht="24" customHeight="1" spans="1:3">
      <c r="A35" s="162" t="s">
        <v>824</v>
      </c>
      <c r="B35" s="163"/>
      <c r="C35" s="161"/>
    </row>
    <row r="36" s="131" customFormat="1" ht="24" customHeight="1" spans="1:3">
      <c r="A36" s="162" t="s">
        <v>822</v>
      </c>
      <c r="B36" s="163"/>
      <c r="C36" s="161"/>
    </row>
    <row r="37" s="131" customFormat="1" ht="24" customHeight="1" spans="1:3">
      <c r="A37" s="162" t="s">
        <v>825</v>
      </c>
      <c r="B37" s="163"/>
      <c r="C37" s="161"/>
    </row>
    <row r="38" s="131" customFormat="1" ht="24" customHeight="1" spans="1:3">
      <c r="A38" s="159" t="s">
        <v>759</v>
      </c>
      <c r="B38" s="160">
        <f>SUM(B39:B41)</f>
        <v>0</v>
      </c>
      <c r="C38" s="161"/>
    </row>
    <row r="39" s="131" customFormat="1" ht="24" customHeight="1" spans="1:3">
      <c r="A39" s="162" t="s">
        <v>826</v>
      </c>
      <c r="B39" s="163"/>
      <c r="C39" s="161"/>
    </row>
    <row r="40" s="131" customFormat="1" ht="24" customHeight="1" spans="1:3">
      <c r="A40" s="162" t="s">
        <v>827</v>
      </c>
      <c r="B40" s="163"/>
      <c r="C40" s="161"/>
    </row>
    <row r="41" s="131" customFormat="1" ht="24" customHeight="1" spans="1:3">
      <c r="A41" s="162" t="s">
        <v>828</v>
      </c>
      <c r="B41" s="163"/>
      <c r="C41" s="161"/>
    </row>
    <row r="42" ht="27" customHeight="1" spans="1:3">
      <c r="A42" s="157" t="s">
        <v>763</v>
      </c>
      <c r="B42" s="167">
        <f>B29</f>
        <v>0</v>
      </c>
      <c r="C42" s="168"/>
    </row>
    <row r="43" ht="69" customHeight="1" spans="1:3">
      <c r="A43" s="169" t="s">
        <v>829</v>
      </c>
      <c r="B43" s="169"/>
      <c r="C43" s="169"/>
    </row>
  </sheetData>
  <mergeCells count="2">
    <mergeCell ref="A2:C2"/>
    <mergeCell ref="A43:C43"/>
  </mergeCells>
  <printOptions horizontalCentered="1"/>
  <pageMargins left="0.551181102362205" right="0.551181102362205" top="0.275590551181102" bottom="0.393700787401575" header="0.590551181102362" footer="0.15748031496063"/>
  <pageSetup paperSize="9" scale="70" firstPageNumber="135" orientation="portrait" useFirstPageNumber="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IV48"/>
  <sheetViews>
    <sheetView workbookViewId="0">
      <pane ySplit="6" topLeftCell="A35" activePane="bottomLeft" state="frozen"/>
      <selection/>
      <selection pane="bottomLeft" activeCell="C62" sqref="C62"/>
    </sheetView>
  </sheetViews>
  <sheetFormatPr defaultColWidth="38.375" defaultRowHeight="15"/>
  <cols>
    <col min="1" max="1" width="45.2583333333333" style="132" customWidth="1"/>
    <col min="2" max="2" width="14.125" style="132" customWidth="1"/>
    <col min="3" max="3" width="45.2583333333333" style="132" customWidth="1"/>
    <col min="4" max="4" width="12.625" style="132" customWidth="1"/>
    <col min="5" max="16384" width="38.375" style="132"/>
  </cols>
  <sheetData>
    <row r="1" s="125" customFormat="1" ht="21.75" customHeight="1" spans="1:2">
      <c r="A1" s="133" t="s">
        <v>830</v>
      </c>
      <c r="B1" s="134"/>
    </row>
    <row r="2" s="126" customFormat="1" ht="27" spans="1:4">
      <c r="A2" s="135" t="s">
        <v>831</v>
      </c>
      <c r="B2" s="135"/>
      <c r="C2" s="135"/>
      <c r="D2" s="135"/>
    </row>
    <row r="3" s="127" customFormat="1" ht="35" customHeight="1" spans="4:4">
      <c r="D3" s="136" t="s">
        <v>2</v>
      </c>
    </row>
    <row r="4" s="128" customFormat="1" ht="21.75" customHeight="1" spans="1:4">
      <c r="A4" s="137" t="s">
        <v>74</v>
      </c>
      <c r="B4" s="138" t="s">
        <v>4</v>
      </c>
      <c r="C4" s="139" t="s">
        <v>75</v>
      </c>
      <c r="D4" s="139" t="s">
        <v>4</v>
      </c>
    </row>
    <row r="5" s="129" customFormat="1" ht="21.75" customHeight="1" spans="1:4">
      <c r="A5" s="140" t="s">
        <v>767</v>
      </c>
      <c r="B5" s="140"/>
      <c r="C5" s="140" t="s">
        <v>768</v>
      </c>
      <c r="D5" s="140"/>
    </row>
    <row r="6" s="130" customFormat="1" ht="21.75" customHeight="1" spans="1:4">
      <c r="A6" s="140" t="s">
        <v>78</v>
      </c>
      <c r="B6" s="140"/>
      <c r="C6" s="140" t="s">
        <v>79</v>
      </c>
      <c r="D6" s="140"/>
    </row>
    <row r="7" s="129" customFormat="1" ht="21.75" customHeight="1" spans="1:4">
      <c r="A7" s="141" t="s">
        <v>88</v>
      </c>
      <c r="B7" s="142"/>
      <c r="C7" s="141" t="s">
        <v>769</v>
      </c>
      <c r="D7" s="142"/>
    </row>
    <row r="8" s="130" customFormat="1" ht="21.75" customHeight="1" spans="1:4">
      <c r="A8" s="143" t="s">
        <v>770</v>
      </c>
      <c r="B8" s="142"/>
      <c r="C8" s="144" t="s">
        <v>770</v>
      </c>
      <c r="D8" s="142"/>
    </row>
    <row r="9" s="129" customFormat="1" ht="21.75" customHeight="1" spans="1:4">
      <c r="A9" s="143" t="s">
        <v>771</v>
      </c>
      <c r="B9" s="142"/>
      <c r="C9" s="144" t="s">
        <v>771</v>
      </c>
      <c r="D9" s="142"/>
    </row>
    <row r="10" s="130" customFormat="1" ht="21.75" customHeight="1" spans="1:4">
      <c r="A10" s="143" t="s">
        <v>772</v>
      </c>
      <c r="B10" s="142"/>
      <c r="C10" s="144" t="s">
        <v>772</v>
      </c>
      <c r="D10" s="142"/>
    </row>
    <row r="11" s="129" customFormat="1" ht="21.75" customHeight="1" spans="1:4">
      <c r="A11" s="144" t="s">
        <v>773</v>
      </c>
      <c r="B11" s="142"/>
      <c r="C11" s="144" t="s">
        <v>774</v>
      </c>
      <c r="D11" s="142"/>
    </row>
    <row r="12" s="130" customFormat="1" ht="21.75" customHeight="1" spans="1:4">
      <c r="A12" s="144" t="s">
        <v>774</v>
      </c>
      <c r="B12" s="142"/>
      <c r="C12" s="144" t="s">
        <v>775</v>
      </c>
      <c r="D12" s="142"/>
    </row>
    <row r="13" s="129" customFormat="1" ht="21.75" customHeight="1" spans="1:4">
      <c r="A13" s="144" t="s">
        <v>775</v>
      </c>
      <c r="B13" s="142"/>
      <c r="C13" s="141" t="s">
        <v>776</v>
      </c>
      <c r="D13" s="142"/>
    </row>
    <row r="14" s="130" customFormat="1" ht="21.75" customHeight="1" spans="1:4">
      <c r="A14" s="144" t="s">
        <v>777</v>
      </c>
      <c r="B14" s="142"/>
      <c r="C14" s="143" t="s">
        <v>770</v>
      </c>
      <c r="D14" s="142"/>
    </row>
    <row r="15" s="129" customFormat="1" ht="21.75" customHeight="1" spans="1:4">
      <c r="A15" s="141" t="s">
        <v>778</v>
      </c>
      <c r="B15" s="142"/>
      <c r="C15" s="143" t="s">
        <v>771</v>
      </c>
      <c r="D15" s="142"/>
    </row>
    <row r="16" s="130" customFormat="1" ht="21.75" customHeight="1" spans="1:4">
      <c r="A16" s="144" t="s">
        <v>770</v>
      </c>
      <c r="B16" s="142"/>
      <c r="C16" s="143" t="s">
        <v>772</v>
      </c>
      <c r="D16" s="142"/>
    </row>
    <row r="17" s="129" customFormat="1" ht="21.75" customHeight="1" spans="1:4">
      <c r="A17" s="144" t="s">
        <v>771</v>
      </c>
      <c r="B17" s="142"/>
      <c r="C17" s="144" t="s">
        <v>773</v>
      </c>
      <c r="D17" s="142"/>
    </row>
    <row r="18" s="130" customFormat="1" ht="21.75" customHeight="1" spans="1:4">
      <c r="A18" s="144" t="s">
        <v>772</v>
      </c>
      <c r="B18" s="142"/>
      <c r="C18" s="144" t="s">
        <v>774</v>
      </c>
      <c r="D18" s="142"/>
    </row>
    <row r="19" s="129" customFormat="1" ht="21.75" customHeight="1" spans="1:4">
      <c r="A19" s="144" t="s">
        <v>774</v>
      </c>
      <c r="B19" s="142"/>
      <c r="C19" s="144" t="s">
        <v>775</v>
      </c>
      <c r="D19" s="142"/>
    </row>
    <row r="20" s="129" customFormat="1" ht="21.75" customHeight="1" spans="1:4">
      <c r="A20" s="144" t="s">
        <v>775</v>
      </c>
      <c r="B20" s="142"/>
      <c r="C20" s="144" t="s">
        <v>777</v>
      </c>
      <c r="D20" s="142"/>
    </row>
    <row r="21" s="130" customFormat="1" ht="21.75" customHeight="1" spans="1:4">
      <c r="A21" s="141" t="s">
        <v>779</v>
      </c>
      <c r="B21" s="142"/>
      <c r="C21" s="141" t="s">
        <v>780</v>
      </c>
      <c r="D21" s="142"/>
    </row>
    <row r="22" s="130" customFormat="1" ht="21.75" customHeight="1" spans="1:4">
      <c r="A22" s="143" t="s">
        <v>770</v>
      </c>
      <c r="B22" s="142"/>
      <c r="C22" s="143" t="s">
        <v>770</v>
      </c>
      <c r="D22" s="142"/>
    </row>
    <row r="23" s="130" customFormat="1" ht="21.75" customHeight="1" spans="1:4">
      <c r="A23" s="143" t="s">
        <v>771</v>
      </c>
      <c r="B23" s="142"/>
      <c r="C23" s="143" t="s">
        <v>771</v>
      </c>
      <c r="D23" s="142"/>
    </row>
    <row r="24" s="130" customFormat="1" ht="21.75" customHeight="1" spans="1:4">
      <c r="A24" s="143" t="s">
        <v>772</v>
      </c>
      <c r="B24" s="142"/>
      <c r="C24" s="143" t="s">
        <v>772</v>
      </c>
      <c r="D24" s="142"/>
    </row>
    <row r="25" s="130" customFormat="1" ht="21.75" customHeight="1" spans="1:4">
      <c r="A25" s="144" t="s">
        <v>773</v>
      </c>
      <c r="B25" s="142"/>
      <c r="C25" s="144" t="s">
        <v>773</v>
      </c>
      <c r="D25" s="142"/>
    </row>
    <row r="26" s="130" customFormat="1" ht="21.75" customHeight="1" spans="1:4">
      <c r="A26" s="144" t="s">
        <v>774</v>
      </c>
      <c r="B26" s="142"/>
      <c r="C26" s="144" t="s">
        <v>774</v>
      </c>
      <c r="D26" s="142"/>
    </row>
    <row r="27" s="130" customFormat="1" ht="21.75" customHeight="1" spans="1:4">
      <c r="A27" s="144" t="s">
        <v>775</v>
      </c>
      <c r="B27" s="142"/>
      <c r="C27" s="144" t="s">
        <v>775</v>
      </c>
      <c r="D27" s="142"/>
    </row>
    <row r="28" s="130" customFormat="1" ht="21.75" customHeight="1" spans="1:4">
      <c r="A28" s="144" t="s">
        <v>777</v>
      </c>
      <c r="B28" s="142"/>
      <c r="C28" s="144" t="s">
        <v>777</v>
      </c>
      <c r="D28" s="142"/>
    </row>
    <row r="29" s="130" customFormat="1" ht="21.75" customHeight="1" spans="1:4">
      <c r="A29" s="145" t="s">
        <v>781</v>
      </c>
      <c r="B29" s="142"/>
      <c r="C29" s="141"/>
      <c r="D29" s="142"/>
    </row>
    <row r="30" s="130" customFormat="1" ht="21.75" customHeight="1" spans="1:4">
      <c r="A30" s="143" t="s">
        <v>770</v>
      </c>
      <c r="B30" s="142"/>
      <c r="C30" s="143"/>
      <c r="D30" s="142"/>
    </row>
    <row r="31" s="130" customFormat="1" ht="21.75" customHeight="1" spans="1:4">
      <c r="A31" s="143" t="s">
        <v>771</v>
      </c>
      <c r="B31" s="142"/>
      <c r="C31" s="143"/>
      <c r="D31" s="142"/>
    </row>
    <row r="32" s="130" customFormat="1" ht="21.75" customHeight="1" spans="1:4">
      <c r="A32" s="143" t="s">
        <v>772</v>
      </c>
      <c r="B32" s="142"/>
      <c r="C32" s="143"/>
      <c r="D32" s="142"/>
    </row>
    <row r="33" s="130" customFormat="1" ht="21.75" customHeight="1" spans="1:4">
      <c r="A33" s="144" t="s">
        <v>773</v>
      </c>
      <c r="B33" s="142"/>
      <c r="C33" s="143"/>
      <c r="D33" s="142"/>
    </row>
    <row r="34" s="130" customFormat="1" ht="21.75" customHeight="1" spans="1:4">
      <c r="A34" s="144" t="s">
        <v>774</v>
      </c>
      <c r="B34" s="142"/>
      <c r="C34" s="143"/>
      <c r="D34" s="142"/>
    </row>
    <row r="35" s="130" customFormat="1" ht="21.75" customHeight="1" spans="1:4">
      <c r="A35" s="144" t="s">
        <v>775</v>
      </c>
      <c r="B35" s="142"/>
      <c r="C35" s="143"/>
      <c r="D35" s="142"/>
    </row>
    <row r="36" s="130" customFormat="1" ht="21.75" customHeight="1" spans="1:4">
      <c r="A36" s="144" t="s">
        <v>777</v>
      </c>
      <c r="B36" s="142"/>
      <c r="C36" s="143"/>
      <c r="D36" s="142"/>
    </row>
    <row r="37" s="130" customFormat="1" ht="21.75" customHeight="1" spans="1:4">
      <c r="A37" s="143"/>
      <c r="B37" s="142"/>
      <c r="C37" s="143"/>
      <c r="D37" s="142"/>
    </row>
    <row r="38" s="129" customFormat="1" ht="21.75" customHeight="1" spans="1:4">
      <c r="A38" s="146" t="s">
        <v>120</v>
      </c>
      <c r="B38" s="140"/>
      <c r="C38" s="147" t="s">
        <v>121</v>
      </c>
      <c r="D38" s="140"/>
    </row>
    <row r="39" s="129" customFormat="1" ht="21.75" customHeight="1" spans="1:4">
      <c r="A39" s="142"/>
      <c r="B39" s="142"/>
      <c r="C39" s="140" t="s">
        <v>782</v>
      </c>
      <c r="D39" s="140"/>
    </row>
    <row r="40" s="129" customFormat="1" ht="21.75" customHeight="1" spans="1:4">
      <c r="A40" s="142"/>
      <c r="B40" s="142"/>
      <c r="C40" s="141" t="s">
        <v>770</v>
      </c>
      <c r="D40" s="142"/>
    </row>
    <row r="41" s="129" customFormat="1" ht="21.75" customHeight="1" spans="1:16">
      <c r="A41" s="142"/>
      <c r="B41" s="142"/>
      <c r="C41" s="141" t="s">
        <v>771</v>
      </c>
      <c r="D41" s="142"/>
      <c r="P41" s="149"/>
    </row>
    <row r="42" s="129" customFormat="1" ht="21.75" customHeight="1" spans="1:4">
      <c r="A42" s="142"/>
      <c r="B42" s="142"/>
      <c r="C42" s="141" t="s">
        <v>772</v>
      </c>
      <c r="D42" s="142"/>
    </row>
    <row r="43" s="129" customFormat="1" ht="21.75" customHeight="1" spans="1:4">
      <c r="A43" s="142"/>
      <c r="B43" s="142"/>
      <c r="C43" s="141" t="s">
        <v>773</v>
      </c>
      <c r="D43" s="142"/>
    </row>
    <row r="44" s="129" customFormat="1" ht="21.75" customHeight="1" spans="1:4">
      <c r="A44" s="142"/>
      <c r="B44" s="142"/>
      <c r="C44" s="141" t="s">
        <v>774</v>
      </c>
      <c r="D44" s="142"/>
    </row>
    <row r="45" s="129" customFormat="1" ht="21.75" customHeight="1" spans="1:4">
      <c r="A45" s="142"/>
      <c r="B45" s="142"/>
      <c r="C45" s="141" t="s">
        <v>775</v>
      </c>
      <c r="D45" s="142"/>
    </row>
    <row r="46" s="129" customFormat="1" ht="21.75" customHeight="1" spans="1:4">
      <c r="A46" s="142"/>
      <c r="B46" s="142"/>
      <c r="C46" s="141" t="s">
        <v>777</v>
      </c>
      <c r="D46" s="142"/>
    </row>
    <row r="47" s="131" customFormat="1" ht="66.75" customHeight="1" spans="1:256">
      <c r="A47" s="148" t="s">
        <v>832</v>
      </c>
      <c r="B47" s="148"/>
      <c r="C47" s="148"/>
      <c r="D47" s="148"/>
      <c r="HS47" s="132"/>
      <c r="HT47" s="132"/>
      <c r="HU47" s="132"/>
      <c r="HV47" s="132"/>
      <c r="HW47" s="132"/>
      <c r="HX47" s="132"/>
      <c r="HY47" s="132"/>
      <c r="HZ47" s="132"/>
      <c r="IA47" s="132"/>
      <c r="IB47" s="132"/>
      <c r="IC47" s="132"/>
      <c r="ID47" s="132"/>
      <c r="IE47" s="132"/>
      <c r="IF47" s="132"/>
      <c r="IG47" s="132"/>
      <c r="IH47" s="132"/>
      <c r="II47" s="132"/>
      <c r="IJ47" s="132"/>
      <c r="IK47" s="132"/>
      <c r="IL47" s="132"/>
      <c r="IM47" s="132"/>
      <c r="IN47" s="132"/>
      <c r="IO47" s="132"/>
      <c r="IP47" s="132"/>
      <c r="IQ47" s="132"/>
      <c r="IR47" s="132"/>
      <c r="IS47" s="132"/>
      <c r="IT47" s="132"/>
      <c r="IU47" s="132"/>
      <c r="IV47" s="132"/>
    </row>
    <row r="48" ht="24" customHeight="1"/>
  </sheetData>
  <mergeCells count="2">
    <mergeCell ref="A2:D2"/>
    <mergeCell ref="A47:D47"/>
  </mergeCells>
  <printOptions horizontalCentered="1"/>
  <pageMargins left="0.21" right="0.34" top="0.19" bottom="0.23" header="0.31496062992126" footer="0.31496062992126"/>
  <pageSetup paperSize="9" scale="74"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G99"/>
  <sheetViews>
    <sheetView view="pageBreakPreview" zoomScaleNormal="100" workbookViewId="0">
      <pane ySplit="6" topLeftCell="A7" activePane="bottomLeft" state="frozen"/>
      <selection/>
      <selection pane="bottomLeft" activeCell="F8" sqref="F8"/>
    </sheetView>
  </sheetViews>
  <sheetFormatPr defaultColWidth="9" defaultRowHeight="15" outlineLevelCol="6"/>
  <cols>
    <col min="1" max="1" width="26.25" style="100" customWidth="1"/>
    <col min="2" max="2" width="13.25" style="100" customWidth="1"/>
    <col min="3" max="4" width="11.875" style="100" customWidth="1"/>
    <col min="5" max="5" width="13.25" style="100" customWidth="1"/>
    <col min="6" max="7" width="11.875" style="100" customWidth="1"/>
    <col min="8" max="16384" width="9" style="100"/>
  </cols>
  <sheetData>
    <row r="1" s="30" customFormat="1" ht="24" customHeight="1" spans="1:1">
      <c r="A1" s="118" t="s">
        <v>833</v>
      </c>
    </row>
    <row r="2" s="31" customFormat="1" ht="42" customHeight="1" spans="1:7">
      <c r="A2" s="104" t="s">
        <v>834</v>
      </c>
      <c r="B2" s="104"/>
      <c r="C2" s="104"/>
      <c r="D2" s="104"/>
      <c r="E2" s="104"/>
      <c r="F2" s="104"/>
      <c r="G2" s="104"/>
    </row>
    <row r="3" s="98" customFormat="1" ht="27" customHeight="1" spans="1:7">
      <c r="A3" s="21"/>
      <c r="B3" s="21"/>
      <c r="C3" s="32"/>
      <c r="D3" s="32"/>
      <c r="E3" s="32"/>
      <c r="F3" s="32"/>
      <c r="G3" s="21" t="s">
        <v>2</v>
      </c>
    </row>
    <row r="4" ht="26.1" customHeight="1" spans="1:7">
      <c r="A4" s="23" t="s">
        <v>835</v>
      </c>
      <c r="B4" s="23" t="s">
        <v>836</v>
      </c>
      <c r="C4" s="23"/>
      <c r="D4" s="23"/>
      <c r="E4" s="23" t="s">
        <v>837</v>
      </c>
      <c r="F4" s="23"/>
      <c r="G4" s="23"/>
    </row>
    <row r="5" ht="24" customHeight="1" spans="1:7">
      <c r="A5" s="23"/>
      <c r="B5" s="23" t="s">
        <v>367</v>
      </c>
      <c r="C5" s="23" t="s">
        <v>838</v>
      </c>
      <c r="D5" s="23" t="s">
        <v>839</v>
      </c>
      <c r="E5" s="23" t="s">
        <v>367</v>
      </c>
      <c r="F5" s="23" t="s">
        <v>838</v>
      </c>
      <c r="G5" s="23" t="s">
        <v>839</v>
      </c>
    </row>
    <row r="6" ht="24" customHeight="1" spans="1:7">
      <c r="A6" s="23" t="s">
        <v>840</v>
      </c>
      <c r="B6" s="23" t="s">
        <v>841</v>
      </c>
      <c r="C6" s="23" t="s">
        <v>842</v>
      </c>
      <c r="D6" s="23" t="s">
        <v>843</v>
      </c>
      <c r="E6" s="23" t="s">
        <v>844</v>
      </c>
      <c r="F6" s="23" t="s">
        <v>845</v>
      </c>
      <c r="G6" s="23" t="s">
        <v>846</v>
      </c>
    </row>
    <row r="7" s="99" customFormat="1" ht="24" customHeight="1" spans="1:7">
      <c r="A7" s="36" t="s">
        <v>847</v>
      </c>
      <c r="B7" s="119"/>
      <c r="C7" s="119"/>
      <c r="D7" s="119"/>
      <c r="E7" s="121"/>
      <c r="F7" s="121"/>
      <c r="G7" s="121"/>
    </row>
    <row r="8" s="99" customFormat="1" ht="24" customHeight="1" spans="1:7">
      <c r="A8" s="36" t="s">
        <v>848</v>
      </c>
      <c r="B8" s="120">
        <v>48488</v>
      </c>
      <c r="C8" s="120">
        <v>39635</v>
      </c>
      <c r="D8" s="120">
        <v>8853</v>
      </c>
      <c r="E8" s="120">
        <v>44272</v>
      </c>
      <c r="F8" s="120">
        <v>35524</v>
      </c>
      <c r="G8" s="120">
        <v>8748</v>
      </c>
    </row>
    <row r="9" s="99" customFormat="1" ht="24" customHeight="1" spans="1:7">
      <c r="A9" s="36" t="s">
        <v>849</v>
      </c>
      <c r="B9" s="119"/>
      <c r="C9" s="121"/>
      <c r="D9" s="121"/>
      <c r="E9" s="121"/>
      <c r="F9" s="121"/>
      <c r="G9" s="121"/>
    </row>
    <row r="10" ht="24" customHeight="1" spans="1:7">
      <c r="A10" s="29"/>
      <c r="B10" s="122"/>
      <c r="C10" s="123"/>
      <c r="D10" s="123"/>
      <c r="E10" s="123"/>
      <c r="F10" s="123"/>
      <c r="G10" s="123"/>
    </row>
    <row r="11" ht="24" customHeight="1" spans="1:7">
      <c r="A11" s="29"/>
      <c r="B11" s="122"/>
      <c r="C11" s="123"/>
      <c r="D11" s="123"/>
      <c r="E11" s="123"/>
      <c r="F11" s="123"/>
      <c r="G11" s="123"/>
    </row>
    <row r="12" ht="24" customHeight="1" spans="1:7">
      <c r="A12" s="23"/>
      <c r="B12" s="122"/>
      <c r="C12" s="123"/>
      <c r="D12" s="123"/>
      <c r="E12" s="123"/>
      <c r="F12" s="123"/>
      <c r="G12" s="123"/>
    </row>
    <row r="13" ht="24" customHeight="1" spans="1:7">
      <c r="A13" s="23"/>
      <c r="B13" s="122"/>
      <c r="C13" s="123"/>
      <c r="D13" s="123"/>
      <c r="E13" s="123"/>
      <c r="F13" s="123"/>
      <c r="G13" s="123"/>
    </row>
    <row r="14" ht="24" customHeight="1" spans="1:7">
      <c r="A14" s="23"/>
      <c r="B14" s="122"/>
      <c r="C14" s="123"/>
      <c r="D14" s="123"/>
      <c r="E14" s="123"/>
      <c r="F14" s="123"/>
      <c r="G14" s="123"/>
    </row>
    <row r="15" ht="24" customHeight="1" spans="1:7">
      <c r="A15" s="29"/>
      <c r="B15" s="122"/>
      <c r="C15" s="123"/>
      <c r="D15" s="123"/>
      <c r="E15" s="123"/>
      <c r="F15" s="123"/>
      <c r="G15" s="123"/>
    </row>
    <row r="16" ht="24" customHeight="1" spans="1:7">
      <c r="A16" s="23"/>
      <c r="B16" s="42"/>
      <c r="C16" s="124"/>
      <c r="D16" s="124"/>
      <c r="E16" s="124"/>
      <c r="F16" s="124"/>
      <c r="G16" s="124"/>
    </row>
    <row r="17" ht="44.1" customHeight="1" spans="1:7">
      <c r="A17" s="111" t="s">
        <v>850</v>
      </c>
      <c r="B17" s="111"/>
      <c r="C17" s="111"/>
      <c r="D17" s="111"/>
      <c r="E17" s="111"/>
      <c r="F17" s="111"/>
      <c r="G17" s="111"/>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sheetData>
  <mergeCells count="5">
    <mergeCell ref="A2:G2"/>
    <mergeCell ref="B4:D4"/>
    <mergeCell ref="E4:G4"/>
    <mergeCell ref="A17:G17"/>
    <mergeCell ref="A4:A5"/>
  </mergeCells>
  <printOptions horizontalCentered="1"/>
  <pageMargins left="0.31" right="0.18" top="0.786805555555556" bottom="0.786805555555556" header="0.5" footer="0.5"/>
  <pageSetup paperSize="9" fitToHeight="0"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G95"/>
  <sheetViews>
    <sheetView view="pageBreakPreview" zoomScaleNormal="100" workbookViewId="0">
      <selection activeCell="G7" sqref="G7"/>
    </sheetView>
  </sheetViews>
  <sheetFormatPr defaultColWidth="9" defaultRowHeight="15" outlineLevelCol="6"/>
  <cols>
    <col min="1" max="1" width="47.375" style="100" customWidth="1"/>
    <col min="2" max="2" width="16.875" style="102" customWidth="1"/>
    <col min="3" max="3" width="16.875" style="100" customWidth="1"/>
    <col min="4" max="16384" width="9" style="100"/>
  </cols>
  <sheetData>
    <row r="1" s="30" customFormat="1" ht="24" customHeight="1" spans="1:2">
      <c r="A1" s="4" t="s">
        <v>851</v>
      </c>
      <c r="B1" s="35"/>
    </row>
    <row r="2" s="31" customFormat="1" ht="42" customHeight="1" spans="1:3">
      <c r="A2" s="104" t="s">
        <v>852</v>
      </c>
      <c r="B2" s="104"/>
      <c r="C2" s="104"/>
    </row>
    <row r="3" s="98" customFormat="1" ht="27" customHeight="1" spans="1:3">
      <c r="A3" s="21"/>
      <c r="B3" s="106"/>
      <c r="C3" s="21" t="s">
        <v>2</v>
      </c>
    </row>
    <row r="4" ht="36" customHeight="1" spans="1:3">
      <c r="A4" s="23" t="s">
        <v>853</v>
      </c>
      <c r="B4" s="23" t="s">
        <v>4</v>
      </c>
      <c r="C4" s="23" t="s">
        <v>854</v>
      </c>
    </row>
    <row r="5" ht="24" customHeight="1" spans="1:3">
      <c r="A5" s="36" t="s">
        <v>855</v>
      </c>
      <c r="B5" s="39">
        <v>24924</v>
      </c>
      <c r="C5" s="39">
        <v>24924</v>
      </c>
    </row>
    <row r="6" ht="24" customHeight="1" spans="1:3">
      <c r="A6" s="36" t="s">
        <v>856</v>
      </c>
      <c r="B6" s="39">
        <v>39635</v>
      </c>
      <c r="C6" s="39">
        <v>39635</v>
      </c>
    </row>
    <row r="7" ht="24" customHeight="1" spans="1:3">
      <c r="A7" s="36" t="s">
        <v>857</v>
      </c>
      <c r="B7" s="39">
        <v>14800</v>
      </c>
      <c r="C7" s="39">
        <v>14800</v>
      </c>
    </row>
    <row r="8" ht="24" customHeight="1" spans="1:3">
      <c r="A8" s="29" t="s">
        <v>858</v>
      </c>
      <c r="B8" s="39"/>
      <c r="C8" s="39"/>
    </row>
    <row r="9" ht="24" customHeight="1" spans="1:3">
      <c r="A9" s="29" t="s">
        <v>859</v>
      </c>
      <c r="B9" s="39">
        <v>14800</v>
      </c>
      <c r="C9" s="39">
        <v>14800</v>
      </c>
    </row>
    <row r="10" ht="24" customHeight="1" spans="1:3">
      <c r="A10" s="36" t="s">
        <v>860</v>
      </c>
      <c r="B10" s="39">
        <v>4200</v>
      </c>
      <c r="C10" s="39">
        <v>4200</v>
      </c>
    </row>
    <row r="11" ht="24" customHeight="1" spans="1:3">
      <c r="A11" s="36" t="s">
        <v>861</v>
      </c>
      <c r="B11" s="39">
        <v>35524</v>
      </c>
      <c r="C11" s="39">
        <v>35524</v>
      </c>
    </row>
    <row r="12" ht="24" customHeight="1" spans="1:3">
      <c r="A12" s="36" t="s">
        <v>862</v>
      </c>
      <c r="B12" s="39">
        <v>25</v>
      </c>
      <c r="C12" s="39">
        <v>25</v>
      </c>
    </row>
    <row r="13" ht="24" customHeight="1" spans="1:3">
      <c r="A13" s="36" t="s">
        <v>863</v>
      </c>
      <c r="B13" s="116"/>
      <c r="C13" s="116"/>
    </row>
    <row r="14" ht="24" customHeight="1" spans="1:3">
      <c r="A14" s="36" t="s">
        <v>864</v>
      </c>
      <c r="B14" s="116"/>
      <c r="C14" s="116"/>
    </row>
    <row r="15" ht="106.5" customHeight="1" spans="1:7">
      <c r="A15" s="111" t="s">
        <v>865</v>
      </c>
      <c r="B15" s="111"/>
      <c r="C15" s="111"/>
      <c r="D15" s="117"/>
      <c r="E15" s="117"/>
      <c r="F15" s="117"/>
      <c r="G15" s="11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5:C15"/>
  </mergeCells>
  <printOptions horizontalCentered="1"/>
  <pageMargins left="0.22" right="0.17" top="0.786805555555556" bottom="0.786805555555556" header="0.5" footer="0.5"/>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G95"/>
  <sheetViews>
    <sheetView view="pageBreakPreview" zoomScaleNormal="100" workbookViewId="0">
      <selection activeCell="B10" sqref="B10"/>
    </sheetView>
  </sheetViews>
  <sheetFormatPr defaultColWidth="9" defaultRowHeight="15" outlineLevelCol="6"/>
  <cols>
    <col min="1" max="1" width="48.5" style="100" customWidth="1"/>
    <col min="2" max="2" width="16" style="102" customWidth="1"/>
    <col min="3" max="3" width="16" style="100" customWidth="1"/>
    <col min="4" max="16384" width="9" style="100"/>
  </cols>
  <sheetData>
    <row r="1" s="30" customFormat="1" ht="24" customHeight="1" spans="1:2">
      <c r="A1" s="4" t="s">
        <v>866</v>
      </c>
      <c r="B1" s="35"/>
    </row>
    <row r="2" s="31" customFormat="1" ht="42" customHeight="1" spans="1:3">
      <c r="A2" s="104" t="s">
        <v>867</v>
      </c>
      <c r="B2" s="104"/>
      <c r="C2" s="104"/>
    </row>
    <row r="3" s="98" customFormat="1" ht="27" customHeight="1" spans="1:3">
      <c r="A3" s="21"/>
      <c r="B3" s="106"/>
      <c r="C3" s="21" t="s">
        <v>2</v>
      </c>
    </row>
    <row r="4" ht="36" customHeight="1" spans="1:3">
      <c r="A4" s="23" t="s">
        <v>853</v>
      </c>
      <c r="B4" s="23" t="s">
        <v>4</v>
      </c>
      <c r="C4" s="23" t="s">
        <v>854</v>
      </c>
    </row>
    <row r="5" ht="24" customHeight="1" spans="1:3">
      <c r="A5" s="29" t="s">
        <v>868</v>
      </c>
      <c r="B5" s="39">
        <v>8828</v>
      </c>
      <c r="C5" s="113">
        <v>8828</v>
      </c>
    </row>
    <row r="6" ht="24" customHeight="1" spans="1:3">
      <c r="A6" s="29" t="s">
        <v>869</v>
      </c>
      <c r="B6" s="39">
        <v>8853</v>
      </c>
      <c r="C6" s="113">
        <v>8853</v>
      </c>
    </row>
    <row r="7" ht="24" customHeight="1" spans="1:3">
      <c r="A7" s="29" t="s">
        <v>870</v>
      </c>
      <c r="B7" s="39">
        <v>0</v>
      </c>
      <c r="C7" s="113">
        <v>0</v>
      </c>
    </row>
    <row r="8" ht="24" customHeight="1" spans="1:3">
      <c r="A8" s="29" t="s">
        <v>871</v>
      </c>
      <c r="B8" s="39">
        <v>80</v>
      </c>
      <c r="C8" s="113">
        <v>80</v>
      </c>
    </row>
    <row r="9" ht="24" customHeight="1" spans="1:3">
      <c r="A9" s="29" t="s">
        <v>872</v>
      </c>
      <c r="B9" s="39">
        <v>8748</v>
      </c>
      <c r="C9" s="113">
        <v>8748</v>
      </c>
    </row>
    <row r="10" ht="24" customHeight="1" spans="1:3">
      <c r="A10" s="29" t="s">
        <v>873</v>
      </c>
      <c r="B10" s="39">
        <v>18</v>
      </c>
      <c r="C10" s="113">
        <v>18</v>
      </c>
    </row>
    <row r="11" ht="24" customHeight="1" spans="1:3">
      <c r="A11" s="29" t="s">
        <v>874</v>
      </c>
      <c r="B11" s="114"/>
      <c r="C11" s="115"/>
    </row>
    <row r="12" ht="24" customHeight="1" spans="1:3">
      <c r="A12" s="29" t="s">
        <v>875</v>
      </c>
      <c r="B12" s="116"/>
      <c r="C12" s="115"/>
    </row>
    <row r="13" ht="68.1" customHeight="1" spans="1:7">
      <c r="A13" s="111" t="s">
        <v>876</v>
      </c>
      <c r="B13" s="111"/>
      <c r="C13" s="111"/>
      <c r="D13" s="117"/>
      <c r="E13" s="117"/>
      <c r="F13" s="117"/>
      <c r="G13" s="117"/>
    </row>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C2"/>
    <mergeCell ref="A13:C13"/>
  </mergeCells>
  <printOptions horizontalCentered="1"/>
  <pageMargins left="0.590277777777778" right="0.590277777777778" top="0.786805555555556" bottom="0.786805555555556" header="0.5" footer="0.5"/>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95"/>
  <sheetViews>
    <sheetView showZeros="0" view="pageBreakPreview" zoomScaleNormal="100" workbookViewId="0">
      <pane ySplit="4" topLeftCell="A10" activePane="bottomLeft" state="frozen"/>
      <selection/>
      <selection pane="bottomLeft" activeCell="C23" sqref="C23"/>
    </sheetView>
  </sheetViews>
  <sheetFormatPr defaultColWidth="9" defaultRowHeight="15" outlineLevelCol="3"/>
  <cols>
    <col min="1" max="1" width="33.75" style="100" customWidth="1"/>
    <col min="2" max="2" width="12.25" style="100" customWidth="1"/>
    <col min="3" max="3" width="17.125" style="101" customWidth="1"/>
    <col min="4" max="4" width="17.125" style="102" customWidth="1"/>
    <col min="5" max="16384" width="9" style="100"/>
  </cols>
  <sheetData>
    <row r="1" s="30" customFormat="1" ht="24" customHeight="1" spans="1:4">
      <c r="A1" s="4" t="s">
        <v>877</v>
      </c>
      <c r="C1" s="103"/>
      <c r="D1" s="35"/>
    </row>
    <row r="2" s="31" customFormat="1" ht="42" customHeight="1" spans="1:4">
      <c r="A2" s="104" t="s">
        <v>878</v>
      </c>
      <c r="B2" s="104"/>
      <c r="C2" s="104"/>
      <c r="D2" s="104"/>
    </row>
    <row r="3" s="98" customFormat="1" ht="27" customHeight="1" spans="1:4">
      <c r="A3" s="32"/>
      <c r="B3" s="32"/>
      <c r="C3" s="105"/>
      <c r="D3" s="106" t="s">
        <v>2</v>
      </c>
    </row>
    <row r="4" ht="21.95" customHeight="1" spans="1:4">
      <c r="A4" s="23" t="s">
        <v>853</v>
      </c>
      <c r="B4" s="23" t="s">
        <v>879</v>
      </c>
      <c r="C4" s="107" t="s">
        <v>880</v>
      </c>
      <c r="D4" s="23" t="s">
        <v>881</v>
      </c>
    </row>
    <row r="5" s="99" customFormat="1" ht="24" customHeight="1" spans="1:4">
      <c r="A5" s="108" t="s">
        <v>882</v>
      </c>
      <c r="B5" s="37" t="s">
        <v>883</v>
      </c>
      <c r="C5" s="109">
        <v>14800</v>
      </c>
      <c r="D5" s="109">
        <v>14800</v>
      </c>
    </row>
    <row r="6" ht="24" customHeight="1" spans="1:4">
      <c r="A6" s="110" t="s">
        <v>884</v>
      </c>
      <c r="B6" s="23" t="s">
        <v>842</v>
      </c>
      <c r="C6" s="24">
        <v>14800</v>
      </c>
      <c r="D6" s="24">
        <v>14800</v>
      </c>
    </row>
    <row r="7" ht="24" customHeight="1" spans="1:4">
      <c r="A7" s="110" t="s">
        <v>885</v>
      </c>
      <c r="B7" s="23" t="s">
        <v>843</v>
      </c>
      <c r="C7" s="24">
        <v>3800</v>
      </c>
      <c r="D7" s="24">
        <v>3800</v>
      </c>
    </row>
    <row r="8" ht="24" customHeight="1" spans="1:4">
      <c r="A8" s="110" t="s">
        <v>886</v>
      </c>
      <c r="B8" s="23" t="s">
        <v>887</v>
      </c>
      <c r="C8" s="24"/>
      <c r="D8" s="24"/>
    </row>
    <row r="9" ht="24" customHeight="1" spans="1:4">
      <c r="A9" s="110" t="s">
        <v>885</v>
      </c>
      <c r="B9" s="23" t="s">
        <v>845</v>
      </c>
      <c r="C9" s="24">
        <v>0</v>
      </c>
      <c r="D9" s="24"/>
    </row>
    <row r="10" s="99" customFormat="1" ht="24" customHeight="1" spans="1:4">
      <c r="A10" s="108" t="s">
        <v>888</v>
      </c>
      <c r="B10" s="37" t="s">
        <v>889</v>
      </c>
      <c r="C10" s="109">
        <v>4280</v>
      </c>
      <c r="D10" s="109">
        <v>4280</v>
      </c>
    </row>
    <row r="11" ht="24" customHeight="1" spans="1:4">
      <c r="A11" s="110" t="s">
        <v>884</v>
      </c>
      <c r="B11" s="23" t="s">
        <v>890</v>
      </c>
      <c r="C11" s="24">
        <v>4200</v>
      </c>
      <c r="D11" s="24">
        <v>4200</v>
      </c>
    </row>
    <row r="12" ht="24" customHeight="1" spans="1:4">
      <c r="A12" s="110" t="s">
        <v>886</v>
      </c>
      <c r="B12" s="23" t="s">
        <v>891</v>
      </c>
      <c r="C12" s="24">
        <v>80</v>
      </c>
      <c r="D12" s="24">
        <v>80</v>
      </c>
    </row>
    <row r="13" s="99" customFormat="1" ht="24" customHeight="1" spans="1:4">
      <c r="A13" s="108" t="s">
        <v>892</v>
      </c>
      <c r="B13" s="37" t="s">
        <v>893</v>
      </c>
      <c r="C13" s="109">
        <v>1150</v>
      </c>
      <c r="D13" s="109">
        <v>1150</v>
      </c>
    </row>
    <row r="14" ht="24" customHeight="1" spans="1:4">
      <c r="A14" s="110" t="s">
        <v>884</v>
      </c>
      <c r="B14" s="23" t="s">
        <v>894</v>
      </c>
      <c r="C14" s="39">
        <v>874</v>
      </c>
      <c r="D14" s="39">
        <v>874</v>
      </c>
    </row>
    <row r="15" ht="24" customHeight="1" spans="1:4">
      <c r="A15" s="110" t="s">
        <v>886</v>
      </c>
      <c r="B15" s="23" t="s">
        <v>895</v>
      </c>
      <c r="C15" s="39">
        <v>276</v>
      </c>
      <c r="D15" s="39">
        <v>276</v>
      </c>
    </row>
    <row r="16" s="99" customFormat="1" ht="24" customHeight="1" spans="1:4">
      <c r="A16" s="108" t="s">
        <v>896</v>
      </c>
      <c r="B16" s="37" t="s">
        <v>897</v>
      </c>
      <c r="C16" s="39">
        <v>8302</v>
      </c>
      <c r="D16" s="39">
        <v>8302</v>
      </c>
    </row>
    <row r="17" ht="24" customHeight="1" spans="1:4">
      <c r="A17" s="110" t="s">
        <v>884</v>
      </c>
      <c r="B17" s="23" t="s">
        <v>898</v>
      </c>
      <c r="C17" s="39">
        <v>8302</v>
      </c>
      <c r="D17" s="39">
        <v>8302</v>
      </c>
    </row>
    <row r="18" ht="24" customHeight="1" spans="1:4">
      <c r="A18" s="110" t="s">
        <v>899</v>
      </c>
      <c r="B18" s="23"/>
      <c r="C18" s="39">
        <v>7472</v>
      </c>
      <c r="D18" s="39">
        <v>7472</v>
      </c>
    </row>
    <row r="19" ht="24" customHeight="1" spans="1:4">
      <c r="A19" s="110" t="s">
        <v>900</v>
      </c>
      <c r="B19" s="23" t="s">
        <v>901</v>
      </c>
      <c r="C19" s="39">
        <v>830</v>
      </c>
      <c r="D19" s="39">
        <v>830</v>
      </c>
    </row>
    <row r="20" ht="24" customHeight="1" spans="1:4">
      <c r="A20" s="110" t="s">
        <v>886</v>
      </c>
      <c r="B20" s="23" t="s">
        <v>902</v>
      </c>
      <c r="C20" s="39"/>
      <c r="D20" s="39"/>
    </row>
    <row r="21" ht="24" customHeight="1" spans="1:4">
      <c r="A21" s="110" t="s">
        <v>899</v>
      </c>
      <c r="B21" s="23"/>
      <c r="C21" s="39"/>
      <c r="D21" s="39"/>
    </row>
    <row r="22" ht="24" customHeight="1" spans="1:4">
      <c r="A22" s="110" t="s">
        <v>903</v>
      </c>
      <c r="B22" s="23" t="s">
        <v>904</v>
      </c>
      <c r="C22" s="39"/>
      <c r="D22" s="39"/>
    </row>
    <row r="23" s="99" customFormat="1" ht="24" customHeight="1" spans="1:4">
      <c r="A23" s="108" t="s">
        <v>905</v>
      </c>
      <c r="B23" s="37" t="s">
        <v>906</v>
      </c>
      <c r="C23" s="38">
        <v>1057</v>
      </c>
      <c r="D23" s="38">
        <v>1057</v>
      </c>
    </row>
    <row r="24" ht="24" customHeight="1" spans="1:4">
      <c r="A24" s="110" t="s">
        <v>884</v>
      </c>
      <c r="B24" s="23" t="s">
        <v>907</v>
      </c>
      <c r="C24" s="39">
        <v>785</v>
      </c>
      <c r="D24" s="39">
        <v>785</v>
      </c>
    </row>
    <row r="25" ht="24" customHeight="1" spans="1:4">
      <c r="A25" s="110" t="s">
        <v>886</v>
      </c>
      <c r="B25" s="23" t="s">
        <v>908</v>
      </c>
      <c r="C25" s="39">
        <v>272</v>
      </c>
      <c r="D25" s="39">
        <v>272</v>
      </c>
    </row>
    <row r="26" ht="60.95" customHeight="1" spans="1:4">
      <c r="A26" s="111" t="s">
        <v>909</v>
      </c>
      <c r="B26" s="111"/>
      <c r="C26" s="111"/>
      <c r="D26" s="112"/>
    </row>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26:D26"/>
  </mergeCells>
  <printOptions horizontalCentered="1"/>
  <pageMargins left="0.590277777777778" right="0.590277777777778" top="0.786805555555556" bottom="0.786805555555556" header="0.5" footer="0.5"/>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J18"/>
  <sheetViews>
    <sheetView topLeftCell="B1" workbookViewId="0">
      <selection activeCell="M8" sqref="M8"/>
    </sheetView>
  </sheetViews>
  <sheetFormatPr defaultColWidth="9" defaultRowHeight="15.75"/>
  <cols>
    <col min="1" max="1" width="11" style="2" customWidth="1"/>
    <col min="2" max="2" width="10" style="2" customWidth="1"/>
    <col min="3" max="3" width="25" style="2" customWidth="1"/>
    <col min="4" max="4" width="11.25" style="2" customWidth="1"/>
    <col min="5" max="6" width="9.5" style="2" customWidth="1"/>
    <col min="7" max="8" width="11.25" style="2" customWidth="1"/>
    <col min="9" max="9" width="14.25" style="2" customWidth="1"/>
    <col min="10" max="16384" width="9" style="2"/>
  </cols>
  <sheetData>
    <row r="1" ht="28.5" customHeight="1" spans="1:1">
      <c r="A1" s="4" t="s">
        <v>910</v>
      </c>
    </row>
    <row r="2" ht="42" customHeight="1" spans="1:10">
      <c r="A2" s="5" t="s">
        <v>911</v>
      </c>
      <c r="B2" s="5"/>
      <c r="C2" s="5"/>
      <c r="D2" s="5"/>
      <c r="E2" s="5"/>
      <c r="F2" s="5"/>
      <c r="G2" s="5"/>
      <c r="H2" s="5"/>
      <c r="I2" s="5"/>
      <c r="J2" s="95"/>
    </row>
    <row r="3" ht="17.25" customHeight="1" spans="1:10">
      <c r="A3" s="5"/>
      <c r="B3" s="5"/>
      <c r="C3" s="5"/>
      <c r="D3" s="5"/>
      <c r="E3" s="5"/>
      <c r="F3" s="5"/>
      <c r="G3" s="5"/>
      <c r="H3" s="5"/>
      <c r="I3" s="96" t="s">
        <v>2</v>
      </c>
      <c r="J3" s="5"/>
    </row>
    <row r="4" s="89" customFormat="1" ht="32.25" customHeight="1" spans="1:9">
      <c r="A4" s="90" t="s">
        <v>912</v>
      </c>
      <c r="B4" s="90" t="s">
        <v>913</v>
      </c>
      <c r="C4" s="90" t="s">
        <v>471</v>
      </c>
      <c r="D4" s="90" t="s">
        <v>914</v>
      </c>
      <c r="E4" s="90" t="s">
        <v>915</v>
      </c>
      <c r="F4" s="90" t="s">
        <v>916</v>
      </c>
      <c r="G4" s="90" t="s">
        <v>917</v>
      </c>
      <c r="H4" s="90" t="s">
        <v>918</v>
      </c>
      <c r="I4" s="90" t="s">
        <v>919</v>
      </c>
    </row>
    <row r="5" ht="26.25" customHeight="1" spans="1:9">
      <c r="A5" s="91" t="s">
        <v>920</v>
      </c>
      <c r="B5" s="91" t="s">
        <v>921</v>
      </c>
      <c r="C5" s="61" t="s">
        <v>922</v>
      </c>
      <c r="D5" s="60" t="s">
        <v>923</v>
      </c>
      <c r="E5" s="60" t="s">
        <v>924</v>
      </c>
      <c r="F5" s="60" t="s">
        <v>925</v>
      </c>
      <c r="G5" s="60" t="s">
        <v>926</v>
      </c>
      <c r="H5" s="62">
        <v>11000</v>
      </c>
      <c r="I5" s="97">
        <v>45547</v>
      </c>
    </row>
    <row r="6" ht="26.25" customHeight="1" spans="1:9">
      <c r="A6" s="91"/>
      <c r="B6" s="91"/>
      <c r="C6" s="63"/>
      <c r="D6" s="60"/>
      <c r="E6" s="60"/>
      <c r="F6" s="60"/>
      <c r="G6" s="60"/>
      <c r="H6" s="62"/>
      <c r="I6" s="91"/>
    </row>
    <row r="7" ht="26.25" customHeight="1" spans="1:9">
      <c r="A7" s="91"/>
      <c r="B7" s="91"/>
      <c r="C7" s="60"/>
      <c r="D7" s="60"/>
      <c r="E7" s="60"/>
      <c r="F7" s="60"/>
      <c r="G7" s="60"/>
      <c r="H7" s="62"/>
      <c r="I7" s="91"/>
    </row>
    <row r="8" ht="26.25" customHeight="1" spans="1:9">
      <c r="A8" s="91"/>
      <c r="B8" s="91"/>
      <c r="C8" s="92"/>
      <c r="D8" s="60"/>
      <c r="E8" s="60"/>
      <c r="F8" s="60"/>
      <c r="G8" s="60"/>
      <c r="H8" s="62"/>
      <c r="I8" s="91"/>
    </row>
    <row r="9" ht="26.25" customHeight="1" spans="1:9">
      <c r="A9" s="91"/>
      <c r="B9" s="91"/>
      <c r="C9" s="60"/>
      <c r="D9" s="60"/>
      <c r="E9" s="60"/>
      <c r="F9" s="60"/>
      <c r="G9" s="60"/>
      <c r="H9" s="62"/>
      <c r="I9" s="91"/>
    </row>
    <row r="10" ht="26.25" customHeight="1" spans="1:9">
      <c r="A10" s="91"/>
      <c r="B10" s="91"/>
      <c r="C10" s="92"/>
      <c r="D10" s="60"/>
      <c r="E10" s="60"/>
      <c r="F10" s="60"/>
      <c r="G10" s="60"/>
      <c r="H10" s="62"/>
      <c r="I10" s="91"/>
    </row>
    <row r="11" ht="26.25" customHeight="1" spans="1:9">
      <c r="A11" s="91"/>
      <c r="B11" s="91"/>
      <c r="C11" s="92"/>
      <c r="D11" s="60"/>
      <c r="E11" s="60"/>
      <c r="F11" s="60"/>
      <c r="G11" s="60"/>
      <c r="H11" s="62"/>
      <c r="I11" s="91"/>
    </row>
    <row r="12" ht="26.25" customHeight="1" spans="1:9">
      <c r="A12" s="91"/>
      <c r="B12" s="91"/>
      <c r="C12" s="60"/>
      <c r="D12" s="60"/>
      <c r="E12" s="60"/>
      <c r="F12" s="60"/>
      <c r="G12" s="60"/>
      <c r="H12" s="62"/>
      <c r="I12" s="91"/>
    </row>
    <row r="13" ht="26.25" customHeight="1" spans="1:9">
      <c r="A13" s="91"/>
      <c r="B13" s="91"/>
      <c r="C13" s="91"/>
      <c r="D13" s="91"/>
      <c r="E13" s="91"/>
      <c r="F13" s="91"/>
      <c r="G13" s="91"/>
      <c r="H13" s="91"/>
      <c r="I13" s="91"/>
    </row>
    <row r="14" ht="26.25" customHeight="1" spans="1:9">
      <c r="A14" s="91"/>
      <c r="B14" s="91"/>
      <c r="C14" s="91"/>
      <c r="D14" s="91"/>
      <c r="E14" s="91"/>
      <c r="F14" s="91"/>
      <c r="G14" s="91"/>
      <c r="H14" s="91"/>
      <c r="I14" s="91"/>
    </row>
    <row r="15" ht="26.25" customHeight="1" spans="1:9">
      <c r="A15" s="91"/>
      <c r="B15" s="91"/>
      <c r="C15" s="91"/>
      <c r="D15" s="91"/>
      <c r="E15" s="91"/>
      <c r="F15" s="91"/>
      <c r="G15" s="91"/>
      <c r="H15" s="91"/>
      <c r="I15" s="91"/>
    </row>
    <row r="16" ht="43" customHeight="1" spans="1:9">
      <c r="A16" s="93" t="s">
        <v>927</v>
      </c>
      <c r="B16" s="93"/>
      <c r="C16" s="93"/>
      <c r="D16" s="93"/>
      <c r="E16" s="93"/>
      <c r="F16" s="93"/>
      <c r="G16" s="93"/>
      <c r="H16" s="93"/>
      <c r="I16" s="93"/>
    </row>
    <row r="17" ht="15" spans="1:9">
      <c r="A17" s="94"/>
      <c r="B17" s="94"/>
      <c r="C17" s="94"/>
      <c r="D17" s="94"/>
      <c r="E17" s="94"/>
      <c r="F17" s="94"/>
      <c r="G17" s="94"/>
      <c r="H17" s="94"/>
      <c r="I17" s="94"/>
    </row>
    <row r="18" ht="15" spans="1:9">
      <c r="A18" s="94"/>
      <c r="B18" s="94"/>
      <c r="C18" s="94"/>
      <c r="D18" s="94"/>
      <c r="E18" s="94"/>
      <c r="F18" s="94"/>
      <c r="G18" s="94"/>
      <c r="H18" s="94"/>
      <c r="I18" s="94"/>
    </row>
  </sheetData>
  <mergeCells count="2">
    <mergeCell ref="A2:I2"/>
    <mergeCell ref="A16:I16"/>
  </mergeCells>
  <printOptions horizontalCentered="1"/>
  <pageMargins left="0.36" right="0.26" top="0.45"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C35"/>
  <sheetViews>
    <sheetView zoomScale="85" zoomScaleNormal="85" workbookViewId="0">
      <pane ySplit="5" topLeftCell="A6" activePane="bottomLeft" state="frozen"/>
      <selection/>
      <selection pane="bottomLeft" activeCell="E25" sqref="E25"/>
    </sheetView>
  </sheetViews>
  <sheetFormatPr defaultColWidth="25.75" defaultRowHeight="15.75" outlineLevelCol="2"/>
  <cols>
    <col min="1" max="1" width="58.375" style="472" customWidth="1"/>
    <col min="2" max="2" width="35.75" style="472" customWidth="1"/>
    <col min="3" max="16384" width="25.75" style="472"/>
  </cols>
  <sheetData>
    <row r="1" s="274" customFormat="1" ht="30.75" customHeight="1" spans="1:2">
      <c r="A1" s="250" t="s">
        <v>122</v>
      </c>
      <c r="B1" s="350"/>
    </row>
    <row r="2" ht="25.5" spans="1:2">
      <c r="A2" s="538" t="s">
        <v>123</v>
      </c>
      <c r="B2" s="538"/>
    </row>
    <row r="3" ht="25.5" spans="1:2">
      <c r="A3" s="538"/>
      <c r="B3" s="538"/>
    </row>
    <row r="4" ht="20.45" customHeight="1" spans="2:2">
      <c r="B4" s="539" t="s">
        <v>2</v>
      </c>
    </row>
    <row r="5" s="536" customFormat="1" ht="26.45" customHeight="1" spans="1:2">
      <c r="A5" s="540" t="s">
        <v>124</v>
      </c>
      <c r="B5" s="475" t="s">
        <v>4</v>
      </c>
    </row>
    <row r="6" s="469" customFormat="1" ht="26.45" customHeight="1" spans="1:2">
      <c r="A6" s="541" t="s">
        <v>5</v>
      </c>
      <c r="B6" s="542">
        <f>SUM(B7:B22)</f>
        <v>17470</v>
      </c>
    </row>
    <row r="7" s="469" customFormat="1" ht="26.45" customHeight="1" spans="1:2">
      <c r="A7" s="543" t="s">
        <v>6</v>
      </c>
      <c r="B7" s="544">
        <v>9230</v>
      </c>
    </row>
    <row r="8" s="469" customFormat="1" ht="26.45" customHeight="1" spans="1:2">
      <c r="A8" s="543" t="s">
        <v>7</v>
      </c>
      <c r="B8" s="544"/>
    </row>
    <row r="9" s="469" customFormat="1" ht="26.45" customHeight="1" spans="1:2">
      <c r="A9" s="543" t="s">
        <v>8</v>
      </c>
      <c r="B9" s="544">
        <v>1800</v>
      </c>
    </row>
    <row r="10" s="469" customFormat="1" ht="26.45" customHeight="1" spans="1:2">
      <c r="A10" s="543" t="s">
        <v>9</v>
      </c>
      <c r="B10" s="544"/>
    </row>
    <row r="11" s="469" customFormat="1" ht="26.45" customHeight="1" spans="1:2">
      <c r="A11" s="543" t="s">
        <v>10</v>
      </c>
      <c r="B11" s="544">
        <v>600</v>
      </c>
    </row>
    <row r="12" s="469" customFormat="1" ht="26.45" customHeight="1" spans="1:2">
      <c r="A12" s="543" t="s">
        <v>11</v>
      </c>
      <c r="B12" s="544">
        <v>420</v>
      </c>
    </row>
    <row r="13" s="469" customFormat="1" ht="26.45" customHeight="1" spans="1:2">
      <c r="A13" s="543" t="s">
        <v>12</v>
      </c>
      <c r="B13" s="544">
        <v>900</v>
      </c>
    </row>
    <row r="14" s="469" customFormat="1" ht="26.45" customHeight="1" spans="1:2">
      <c r="A14" s="543" t="s">
        <v>13</v>
      </c>
      <c r="B14" s="544">
        <v>1400</v>
      </c>
    </row>
    <row r="15" s="469" customFormat="1" ht="26.45" customHeight="1" spans="1:2">
      <c r="A15" s="543" t="s">
        <v>14</v>
      </c>
      <c r="B15" s="544">
        <v>400</v>
      </c>
    </row>
    <row r="16" s="469" customFormat="1" ht="26.45" customHeight="1" spans="1:2">
      <c r="A16" s="543" t="s">
        <v>15</v>
      </c>
      <c r="B16" s="544">
        <v>450</v>
      </c>
    </row>
    <row r="17" s="469" customFormat="1" ht="26.45" customHeight="1" spans="1:2">
      <c r="A17" s="543" t="s">
        <v>16</v>
      </c>
      <c r="B17" s="544">
        <v>200</v>
      </c>
    </row>
    <row r="18" s="469" customFormat="1" ht="26.45" customHeight="1" spans="1:2">
      <c r="A18" s="543" t="s">
        <v>17</v>
      </c>
      <c r="B18" s="544">
        <v>600</v>
      </c>
    </row>
    <row r="19" s="469" customFormat="1" ht="26.45" customHeight="1" spans="1:2">
      <c r="A19" s="543" t="s">
        <v>18</v>
      </c>
      <c r="B19" s="544">
        <v>500</v>
      </c>
    </row>
    <row r="20" s="469" customFormat="1" ht="26.45" customHeight="1" spans="1:2">
      <c r="A20" s="543" t="s">
        <v>19</v>
      </c>
      <c r="B20" s="544">
        <v>950</v>
      </c>
    </row>
    <row r="21" s="469" customFormat="1" ht="26.45" customHeight="1" spans="1:2">
      <c r="A21" s="543" t="s">
        <v>125</v>
      </c>
      <c r="B21" s="544">
        <v>20</v>
      </c>
    </row>
    <row r="22" s="469" customFormat="1" ht="26.45" customHeight="1" spans="1:2">
      <c r="A22" s="543" t="s">
        <v>21</v>
      </c>
      <c r="B22" s="544"/>
    </row>
    <row r="23" s="469" customFormat="1" ht="26.45" customHeight="1" spans="1:2">
      <c r="A23" s="545" t="s">
        <v>22</v>
      </c>
      <c r="B23" s="542">
        <f>SUM(B24:B31)</f>
        <v>6330</v>
      </c>
    </row>
    <row r="24" s="469" customFormat="1" ht="26.45" customHeight="1" spans="1:2">
      <c r="A24" s="543" t="s">
        <v>23</v>
      </c>
      <c r="B24" s="544">
        <v>2685</v>
      </c>
    </row>
    <row r="25" s="469" customFormat="1" ht="26.45" customHeight="1" spans="1:2">
      <c r="A25" s="543" t="s">
        <v>24</v>
      </c>
      <c r="B25" s="544">
        <v>300</v>
      </c>
    </row>
    <row r="26" s="469" customFormat="1" ht="26.45" customHeight="1" spans="1:2">
      <c r="A26" s="543" t="s">
        <v>25</v>
      </c>
      <c r="B26" s="544">
        <v>1000</v>
      </c>
    </row>
    <row r="27" s="469" customFormat="1" ht="26.45" customHeight="1" spans="1:2">
      <c r="A27" s="543" t="s">
        <v>26</v>
      </c>
      <c r="B27" s="544"/>
    </row>
    <row r="28" s="469" customFormat="1" ht="26.45" customHeight="1" spans="1:2">
      <c r="A28" s="483" t="s">
        <v>27</v>
      </c>
      <c r="B28" s="544">
        <v>2295</v>
      </c>
    </row>
    <row r="29" s="469" customFormat="1" ht="26.45" customHeight="1" spans="1:2">
      <c r="A29" s="546" t="s">
        <v>28</v>
      </c>
      <c r="B29" s="544"/>
    </row>
    <row r="30" s="469" customFormat="1" ht="26.45" customHeight="1" spans="1:2">
      <c r="A30" s="547" t="s">
        <v>29</v>
      </c>
      <c r="B30" s="544">
        <v>50</v>
      </c>
    </row>
    <row r="31" s="469" customFormat="1" ht="26.45" customHeight="1" spans="1:2">
      <c r="A31" s="543" t="s">
        <v>30</v>
      </c>
      <c r="B31" s="544"/>
    </row>
    <row r="32" s="536" customFormat="1" ht="26.45" customHeight="1" spans="1:3">
      <c r="A32" s="548" t="s">
        <v>31</v>
      </c>
      <c r="B32" s="542">
        <f>SUM(B6+B23)</f>
        <v>23800</v>
      </c>
      <c r="C32" s="549"/>
    </row>
    <row r="33" s="537" customFormat="1" ht="22.9" customHeight="1" spans="1:3">
      <c r="A33" s="550"/>
      <c r="B33" s="550"/>
      <c r="C33" s="551"/>
    </row>
    <row r="34" ht="22.9" customHeight="1"/>
    <row r="35" ht="22.9" customHeight="1" spans="2:2">
      <c r="B35" s="552"/>
    </row>
  </sheetData>
  <mergeCells count="2">
    <mergeCell ref="A2:B2"/>
    <mergeCell ref="A33:C33"/>
  </mergeCells>
  <printOptions horizontalCentered="1"/>
  <pageMargins left="0.551181102362205" right="0.551181102362205" top="0.275590551181102" bottom="0.393700787401575" header="0.590551181102362" footer="0.15748031496063"/>
  <pageSetup paperSize="9" scale="91" firstPageNumber="135" orientation="portrait" useFirstPageNumber="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sheetPr>
  <dimension ref="A1:I13"/>
  <sheetViews>
    <sheetView topLeftCell="A2" workbookViewId="0">
      <selection activeCell="G9" sqref="G9"/>
    </sheetView>
  </sheetViews>
  <sheetFormatPr defaultColWidth="9" defaultRowHeight="15"/>
  <cols>
    <col min="1" max="1" width="41.9" customWidth="1"/>
    <col min="2" max="2" width="38.25" customWidth="1"/>
  </cols>
  <sheetData>
    <row r="1" s="79" customFormat="1" ht="28" customHeight="1" spans="1:1">
      <c r="A1" s="4" t="s">
        <v>928</v>
      </c>
    </row>
    <row r="2" s="80" customFormat="1" ht="27" spans="1:1">
      <c r="A2" s="80" t="s">
        <v>929</v>
      </c>
    </row>
    <row r="3" s="81" customFormat="1" ht="15.75" spans="2:2">
      <c r="B3" s="81" t="s">
        <v>2</v>
      </c>
    </row>
    <row r="4" ht="55" customHeight="1" spans="1:2">
      <c r="A4" s="83" t="s">
        <v>930</v>
      </c>
      <c r="B4" s="83" t="s">
        <v>881</v>
      </c>
    </row>
    <row r="5" s="82" customFormat="1" ht="55" customHeight="1" spans="1:2">
      <c r="A5" s="84" t="s">
        <v>931</v>
      </c>
      <c r="B5" s="85"/>
    </row>
    <row r="6" s="82" customFormat="1" ht="55" customHeight="1" spans="1:2">
      <c r="A6" s="84" t="s">
        <v>932</v>
      </c>
      <c r="B6" s="85"/>
    </row>
    <row r="7" s="82" customFormat="1" ht="55" customHeight="1" spans="1:2">
      <c r="A7" s="84" t="s">
        <v>933</v>
      </c>
      <c r="B7" s="85">
        <v>356</v>
      </c>
    </row>
    <row r="8" ht="55" customHeight="1" spans="1:2">
      <c r="A8" s="86" t="s">
        <v>934</v>
      </c>
      <c r="B8" s="83">
        <v>80</v>
      </c>
    </row>
    <row r="9" ht="55" customHeight="1" spans="1:2">
      <c r="A9" s="86" t="s">
        <v>935</v>
      </c>
      <c r="B9" s="83">
        <v>276</v>
      </c>
    </row>
    <row r="10" s="82" customFormat="1" ht="55" customHeight="1" spans="1:2">
      <c r="A10" s="84" t="s">
        <v>936</v>
      </c>
      <c r="B10" s="85"/>
    </row>
    <row r="11" s="82" customFormat="1" ht="55" customHeight="1" spans="1:2">
      <c r="A11" s="84" t="s">
        <v>937</v>
      </c>
      <c r="B11" s="85">
        <v>20</v>
      </c>
    </row>
    <row r="12" s="82" customFormat="1" ht="55" customHeight="1" spans="1:2">
      <c r="A12" s="84" t="s">
        <v>938</v>
      </c>
      <c r="B12" s="87">
        <v>0.0356</v>
      </c>
    </row>
    <row r="13" s="16" customFormat="1" ht="55" customHeight="1" spans="1:9">
      <c r="A13" s="44" t="s">
        <v>939</v>
      </c>
      <c r="B13" s="44"/>
      <c r="C13" s="88"/>
      <c r="D13" s="88"/>
      <c r="E13" s="88"/>
      <c r="F13" s="88"/>
      <c r="G13" s="88"/>
      <c r="H13" s="88"/>
      <c r="I13" s="88"/>
    </row>
  </sheetData>
  <mergeCells count="2">
    <mergeCell ref="A2:B2"/>
    <mergeCell ref="A13:B13"/>
  </mergeCells>
  <pageMargins left="0.75" right="0.75" top="1" bottom="1" header="0.5" footer="0.5"/>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I103"/>
  <sheetViews>
    <sheetView workbookViewId="0">
      <pane ySplit="5" topLeftCell="A6" activePane="bottomLeft" state="frozen"/>
      <selection/>
      <selection pane="bottomLeft" activeCell="K14" sqref="K14"/>
    </sheetView>
  </sheetViews>
  <sheetFormatPr defaultColWidth="8.875" defaultRowHeight="15"/>
  <cols>
    <col min="1" max="1" width="8.875" style="48" customWidth="1"/>
    <col min="2" max="2" width="16.125" style="48" customWidth="1"/>
    <col min="3" max="3" width="27.375" style="49" customWidth="1"/>
    <col min="4" max="7" width="9" style="50" customWidth="1"/>
    <col min="8" max="8" width="15.625" style="51" customWidth="1"/>
    <col min="9" max="9" width="45.25" style="48" customWidth="1"/>
    <col min="10" max="16384" width="8.875" style="48"/>
  </cols>
  <sheetData>
    <row r="1" s="45" customFormat="1" ht="24" customHeight="1" spans="1:8">
      <c r="A1" s="4" t="s">
        <v>940</v>
      </c>
      <c r="D1" s="52"/>
      <c r="E1" s="52"/>
      <c r="F1" s="52"/>
      <c r="G1" s="52"/>
      <c r="H1" s="67"/>
    </row>
    <row r="2" s="46" customFormat="1" ht="42" customHeight="1" spans="1:9">
      <c r="A2" s="5" t="s">
        <v>941</v>
      </c>
      <c r="B2" s="5"/>
      <c r="C2" s="5"/>
      <c r="D2" s="5"/>
      <c r="E2" s="5"/>
      <c r="F2" s="5"/>
      <c r="G2" s="5"/>
      <c r="H2" s="5"/>
      <c r="I2" s="5"/>
    </row>
    <row r="3" s="47" customFormat="1" ht="27" customHeight="1" spans="1:9">
      <c r="A3" s="21"/>
      <c r="B3" s="21"/>
      <c r="C3" s="21"/>
      <c r="D3" s="53"/>
      <c r="E3" s="53"/>
      <c r="F3" s="53"/>
      <c r="G3" s="68"/>
      <c r="H3" s="68"/>
      <c r="I3" s="68" t="s">
        <v>2</v>
      </c>
    </row>
    <row r="4" ht="30" customHeight="1" spans="1:9">
      <c r="A4" s="54" t="s">
        <v>913</v>
      </c>
      <c r="B4" s="55" t="s">
        <v>916</v>
      </c>
      <c r="C4" s="54" t="s">
        <v>471</v>
      </c>
      <c r="D4" s="56" t="s">
        <v>942</v>
      </c>
      <c r="E4" s="69"/>
      <c r="F4" s="70"/>
      <c r="G4" s="58" t="s">
        <v>943</v>
      </c>
      <c r="H4" s="71"/>
      <c r="I4" s="76" t="s">
        <v>944</v>
      </c>
    </row>
    <row r="5" ht="30" customHeight="1" spans="1:9">
      <c r="A5" s="54"/>
      <c r="B5" s="57"/>
      <c r="C5" s="54"/>
      <c r="D5" s="58" t="s">
        <v>367</v>
      </c>
      <c r="E5" s="58" t="s">
        <v>926</v>
      </c>
      <c r="F5" s="58" t="s">
        <v>945</v>
      </c>
      <c r="G5" s="72" t="s">
        <v>946</v>
      </c>
      <c r="H5" s="73" t="s">
        <v>947</v>
      </c>
      <c r="I5" s="77"/>
    </row>
    <row r="6" ht="47.25" spans="1:9">
      <c r="A6" s="54" t="s">
        <v>921</v>
      </c>
      <c r="B6" s="57" t="s">
        <v>948</v>
      </c>
      <c r="C6" s="59" t="s">
        <v>922</v>
      </c>
      <c r="D6" s="58">
        <v>11000</v>
      </c>
      <c r="E6" s="58">
        <v>11000</v>
      </c>
      <c r="F6" s="58"/>
      <c r="G6" s="72"/>
      <c r="H6" s="73"/>
      <c r="I6" s="77" t="s">
        <v>949</v>
      </c>
    </row>
    <row r="7" ht="15.75" spans="1:9">
      <c r="A7" s="54"/>
      <c r="B7" s="60"/>
      <c r="C7" s="61"/>
      <c r="D7" s="62"/>
      <c r="E7" s="58"/>
      <c r="F7" s="62"/>
      <c r="G7" s="62"/>
      <c r="H7" s="73"/>
      <c r="I7" s="78"/>
    </row>
    <row r="8" ht="15.75" spans="1:9">
      <c r="A8" s="54"/>
      <c r="B8" s="60"/>
      <c r="C8" s="63"/>
      <c r="D8" s="62"/>
      <c r="E8" s="58"/>
      <c r="F8" s="62"/>
      <c r="G8" s="62"/>
      <c r="H8" s="73"/>
      <c r="I8" s="78"/>
    </row>
    <row r="9" ht="15.75" spans="1:9">
      <c r="A9" s="54"/>
      <c r="B9" s="57"/>
      <c r="C9" s="59"/>
      <c r="D9" s="58"/>
      <c r="E9" s="58"/>
      <c r="F9" s="58"/>
      <c r="G9" s="72"/>
      <c r="H9" s="73"/>
      <c r="I9" s="77"/>
    </row>
    <row r="10" ht="15.75" spans="1:9">
      <c r="A10" s="54"/>
      <c r="B10" s="57"/>
      <c r="C10" s="59"/>
      <c r="D10" s="58"/>
      <c r="E10" s="58"/>
      <c r="F10" s="58"/>
      <c r="G10" s="72"/>
      <c r="H10" s="73"/>
      <c r="I10" s="77"/>
    </row>
    <row r="11" ht="15.75" spans="1:9">
      <c r="A11" s="54"/>
      <c r="B11" s="57"/>
      <c r="C11" s="59"/>
      <c r="D11" s="58"/>
      <c r="E11" s="58"/>
      <c r="F11" s="58"/>
      <c r="G11" s="72"/>
      <c r="H11" s="73"/>
      <c r="I11" s="77"/>
    </row>
    <row r="12" ht="15.75" spans="1:9">
      <c r="A12" s="54"/>
      <c r="B12" s="57"/>
      <c r="C12" s="59"/>
      <c r="D12" s="58"/>
      <c r="E12" s="58"/>
      <c r="F12" s="58"/>
      <c r="G12" s="72"/>
      <c r="H12" s="73"/>
      <c r="I12" s="77"/>
    </row>
    <row r="13" ht="30" customHeight="1" spans="1:9">
      <c r="A13" s="54"/>
      <c r="B13" s="57"/>
      <c r="C13" s="54"/>
      <c r="D13" s="58"/>
      <c r="E13" s="58"/>
      <c r="F13" s="58"/>
      <c r="G13" s="72"/>
      <c r="H13" s="73"/>
      <c r="I13" s="77"/>
    </row>
    <row r="14" ht="30" customHeight="1" spans="1:9">
      <c r="A14" s="64"/>
      <c r="B14" s="25"/>
      <c r="C14" s="25"/>
      <c r="D14" s="65"/>
      <c r="E14" s="65"/>
      <c r="F14" s="74"/>
      <c r="G14" s="65"/>
      <c r="H14" s="75"/>
      <c r="I14" s="64"/>
    </row>
    <row r="15" ht="30" customHeight="1" spans="1:9">
      <c r="A15" s="64"/>
      <c r="B15" s="25"/>
      <c r="C15" s="25"/>
      <c r="D15" s="29"/>
      <c r="E15" s="29"/>
      <c r="F15" s="74"/>
      <c r="G15" s="29"/>
      <c r="H15" s="75"/>
      <c r="I15" s="64"/>
    </row>
    <row r="16" s="16" customFormat="1" ht="54" customHeight="1" spans="1:9">
      <c r="A16" s="66" t="s">
        <v>950</v>
      </c>
      <c r="B16" s="66"/>
      <c r="C16" s="66"/>
      <c r="D16" s="66"/>
      <c r="E16" s="66"/>
      <c r="F16" s="66"/>
      <c r="G16" s="66"/>
      <c r="H16" s="66"/>
      <c r="I16" s="66"/>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sheetData>
  <sheetProtection selectLockedCells="1" selectUnlockedCells="1"/>
  <mergeCells count="9">
    <mergeCell ref="A2:I2"/>
    <mergeCell ref="G3:H3"/>
    <mergeCell ref="D4:F4"/>
    <mergeCell ref="G4:H4"/>
    <mergeCell ref="A16:I16"/>
    <mergeCell ref="A4:A5"/>
    <mergeCell ref="B4:B5"/>
    <mergeCell ref="C4:C5"/>
    <mergeCell ref="I4:I5"/>
  </mergeCells>
  <conditionalFormatting sqref="C14">
    <cfRule type="duplicateValues" dxfId="0" priority="2"/>
  </conditionalFormatting>
  <conditionalFormatting sqref="C15">
    <cfRule type="duplicateValues" dxfId="0" priority="1"/>
  </conditionalFormatting>
  <printOptions horizontalCentered="1"/>
  <pageMargins left="0.590277777777778" right="0.590277777777778" top="0.786805555555556" bottom="0.786805555555556" header="0.5" footer="0.5"/>
  <pageSetup paperSize="9" scale="91"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E95"/>
  <sheetViews>
    <sheetView showZeros="0" workbookViewId="0">
      <selection activeCell="C6" sqref="C6:D7"/>
    </sheetView>
  </sheetViews>
  <sheetFormatPr defaultColWidth="9" defaultRowHeight="15" outlineLevelCol="4"/>
  <cols>
    <col min="1" max="1" width="40.75" style="16" customWidth="1"/>
    <col min="2" max="2" width="12.25" style="16" customWidth="1"/>
    <col min="3" max="3" width="10.25" style="34" customWidth="1"/>
    <col min="4" max="5" width="10.25" style="16" customWidth="1"/>
    <col min="6" max="16384" width="9" style="16"/>
  </cols>
  <sheetData>
    <row r="1" s="30" customFormat="1" ht="24" customHeight="1" spans="1:3">
      <c r="A1" s="4" t="s">
        <v>951</v>
      </c>
      <c r="C1" s="35"/>
    </row>
    <row r="2" s="31" customFormat="1" ht="42" customHeight="1" spans="1:5">
      <c r="A2" s="5" t="s">
        <v>952</v>
      </c>
      <c r="B2" s="5"/>
      <c r="C2" s="5"/>
      <c r="D2" s="5"/>
      <c r="E2" s="5"/>
    </row>
    <row r="3" s="32" customFormat="1" ht="27" customHeight="1" spans="1:5">
      <c r="A3" s="21" t="s">
        <v>2</v>
      </c>
      <c r="B3" s="21"/>
      <c r="C3" s="21"/>
      <c r="D3" s="21"/>
      <c r="E3" s="21"/>
    </row>
    <row r="4" ht="24.95" customHeight="1" spans="1:5">
      <c r="A4" s="23" t="s">
        <v>930</v>
      </c>
      <c r="B4" s="23" t="s">
        <v>840</v>
      </c>
      <c r="C4" s="23" t="s">
        <v>880</v>
      </c>
      <c r="D4" s="23" t="s">
        <v>881</v>
      </c>
      <c r="E4" s="23" t="s">
        <v>953</v>
      </c>
    </row>
    <row r="5" s="33" customFormat="1" ht="24" customHeight="1" spans="1:5">
      <c r="A5" s="36" t="s">
        <v>954</v>
      </c>
      <c r="B5" s="37" t="s">
        <v>841</v>
      </c>
      <c r="C5" s="38">
        <f>C6+C7</f>
        <v>48488</v>
      </c>
      <c r="D5" s="38">
        <f>D6+D7</f>
        <v>48488</v>
      </c>
      <c r="E5" s="41"/>
    </row>
    <row r="6" ht="24" customHeight="1" spans="1:5">
      <c r="A6" s="29" t="s">
        <v>955</v>
      </c>
      <c r="B6" s="23" t="s">
        <v>842</v>
      </c>
      <c r="C6" s="39">
        <v>39635</v>
      </c>
      <c r="D6" s="39">
        <v>39635</v>
      </c>
      <c r="E6" s="43"/>
    </row>
    <row r="7" ht="24" customHeight="1" spans="1:5">
      <c r="A7" s="29" t="s">
        <v>956</v>
      </c>
      <c r="B7" s="23" t="s">
        <v>843</v>
      </c>
      <c r="C7" s="39">
        <v>8853</v>
      </c>
      <c r="D7" s="39">
        <v>8853</v>
      </c>
      <c r="E7" s="43"/>
    </row>
    <row r="8" s="33" customFormat="1" ht="29.25" customHeight="1" spans="1:5">
      <c r="A8" s="36" t="s">
        <v>957</v>
      </c>
      <c r="B8" s="37" t="s">
        <v>844</v>
      </c>
      <c r="C8" s="40">
        <v>0</v>
      </c>
      <c r="D8" s="41"/>
      <c r="E8" s="41"/>
    </row>
    <row r="9" ht="24" customHeight="1" spans="1:5">
      <c r="A9" s="29" t="s">
        <v>955</v>
      </c>
      <c r="B9" s="23" t="s">
        <v>845</v>
      </c>
      <c r="C9" s="42"/>
      <c r="D9" s="43"/>
      <c r="E9" s="43"/>
    </row>
    <row r="10" ht="24" customHeight="1" spans="1:5">
      <c r="A10" s="29" t="s">
        <v>956</v>
      </c>
      <c r="B10" s="23" t="s">
        <v>846</v>
      </c>
      <c r="C10" s="42"/>
      <c r="D10" s="43"/>
      <c r="E10" s="43"/>
    </row>
    <row r="11" ht="42" customHeight="1" spans="1:5">
      <c r="A11" s="44" t="s">
        <v>958</v>
      </c>
      <c r="B11" s="44"/>
      <c r="C11" s="44"/>
      <c r="D11" s="44"/>
      <c r="E11" s="44"/>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3">
    <mergeCell ref="A2:E2"/>
    <mergeCell ref="A3:E3"/>
    <mergeCell ref="A11:E11"/>
  </mergeCells>
  <printOptions horizontalCentered="1"/>
  <pageMargins left="0.590277777777778" right="0.590277777777778" top="0.786805555555556" bottom="0.786805555555556" header="0.5" footer="0.5"/>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F102"/>
  <sheetViews>
    <sheetView showZeros="0" view="pageBreakPreview" zoomScaleNormal="100" workbookViewId="0">
      <selection activeCell="J11" sqref="J11"/>
    </sheetView>
  </sheetViews>
  <sheetFormatPr defaultColWidth="9" defaultRowHeight="15" outlineLevelCol="5"/>
  <cols>
    <col min="1" max="1" width="18" style="17" customWidth="1"/>
    <col min="2" max="2" width="15.625" style="18" customWidth="1"/>
    <col min="3" max="3" width="26.75" style="17" customWidth="1"/>
    <col min="4" max="4" width="15.625" style="17" customWidth="1"/>
    <col min="5" max="6" width="12.625" style="17" customWidth="1"/>
    <col min="7" max="16384" width="9" style="19"/>
  </cols>
  <sheetData>
    <row r="1" s="11" customFormat="1" ht="24" customHeight="1" spans="1:2">
      <c r="A1" s="4" t="s">
        <v>959</v>
      </c>
      <c r="B1" s="20"/>
    </row>
    <row r="2" s="12" customFormat="1" ht="42" customHeight="1" spans="1:6">
      <c r="A2" s="5" t="s">
        <v>960</v>
      </c>
      <c r="B2" s="5"/>
      <c r="C2" s="5"/>
      <c r="D2" s="5"/>
      <c r="E2" s="5"/>
      <c r="F2" s="5"/>
    </row>
    <row r="3" s="13" customFormat="1" ht="27" customHeight="1" spans="2:6">
      <c r="B3" s="21"/>
      <c r="C3" s="21"/>
      <c r="D3" s="21"/>
      <c r="E3" s="21"/>
      <c r="F3" s="28" t="s">
        <v>2</v>
      </c>
    </row>
    <row r="4" s="14" customFormat="1" ht="39.95" customHeight="1" spans="1:6">
      <c r="A4" s="22" t="s">
        <v>913</v>
      </c>
      <c r="B4" s="23" t="s">
        <v>471</v>
      </c>
      <c r="C4" s="23" t="s">
        <v>914</v>
      </c>
      <c r="D4" s="23" t="s">
        <v>915</v>
      </c>
      <c r="E4" s="23" t="s">
        <v>917</v>
      </c>
      <c r="F4" s="23" t="s">
        <v>961</v>
      </c>
    </row>
    <row r="5" s="15" customFormat="1" ht="33.95" customHeight="1" spans="1:6">
      <c r="A5" s="23"/>
      <c r="B5" s="24"/>
      <c r="C5" s="25"/>
      <c r="D5" s="24"/>
      <c r="E5" s="22"/>
      <c r="F5" s="23"/>
    </row>
    <row r="6" s="15" customFormat="1" ht="54.95" customHeight="1" spans="1:6">
      <c r="A6" s="23"/>
      <c r="B6" s="24"/>
      <c r="C6" s="25"/>
      <c r="D6" s="24"/>
      <c r="E6" s="22"/>
      <c r="F6" s="23"/>
    </row>
    <row r="7" s="15" customFormat="1" ht="33.95" customHeight="1" spans="1:6">
      <c r="A7" s="22"/>
      <c r="B7" s="24"/>
      <c r="C7" s="25"/>
      <c r="D7" s="25"/>
      <c r="E7" s="22"/>
      <c r="F7" s="29"/>
    </row>
    <row r="8" s="15" customFormat="1" ht="33.95" customHeight="1" spans="1:6">
      <c r="A8" s="22"/>
      <c r="B8" s="24"/>
      <c r="C8" s="25"/>
      <c r="D8" s="25"/>
      <c r="E8" s="22"/>
      <c r="F8" s="29"/>
    </row>
    <row r="9" s="15" customFormat="1" ht="33.95" customHeight="1" spans="1:6">
      <c r="A9" s="22"/>
      <c r="B9" s="24"/>
      <c r="C9" s="25"/>
      <c r="D9" s="25"/>
      <c r="E9" s="22"/>
      <c r="F9" s="29"/>
    </row>
    <row r="10" s="15" customFormat="1" ht="33.95" customHeight="1" spans="1:6">
      <c r="A10" s="22"/>
      <c r="B10" s="24"/>
      <c r="C10" s="25"/>
      <c r="D10" s="25"/>
      <c r="E10" s="22"/>
      <c r="F10" s="29"/>
    </row>
    <row r="11" s="15" customFormat="1" ht="33.95" customHeight="1" spans="1:6">
      <c r="A11" s="22"/>
      <c r="B11" s="24"/>
      <c r="C11" s="25"/>
      <c r="D11" s="25"/>
      <c r="E11" s="22"/>
      <c r="F11" s="29"/>
    </row>
    <row r="12" s="15" customFormat="1" ht="33.95" customHeight="1" spans="1:6">
      <c r="A12" s="22"/>
      <c r="B12" s="24"/>
      <c r="C12" s="25"/>
      <c r="D12" s="25"/>
      <c r="E12" s="22"/>
      <c r="F12" s="29"/>
    </row>
    <row r="13" s="15" customFormat="1" ht="33.95" customHeight="1" spans="1:6">
      <c r="A13" s="22"/>
      <c r="B13" s="24"/>
      <c r="C13" s="25"/>
      <c r="D13" s="25"/>
      <c r="E13" s="22"/>
      <c r="F13" s="29"/>
    </row>
    <row r="14" s="15" customFormat="1" ht="33.95" customHeight="1" spans="1:6">
      <c r="A14" s="26"/>
      <c r="B14" s="24"/>
      <c r="C14" s="25"/>
      <c r="D14" s="25"/>
      <c r="E14" s="22"/>
      <c r="F14" s="29"/>
    </row>
    <row r="15" s="16" customFormat="1" ht="63.75" customHeight="1" spans="1:6">
      <c r="A15" s="27" t="s">
        <v>962</v>
      </c>
      <c r="B15" s="27"/>
      <c r="C15" s="27"/>
      <c r="D15" s="27"/>
      <c r="E15" s="27"/>
      <c r="F15" s="27"/>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sheetData>
  <mergeCells count="2">
    <mergeCell ref="A2:F2"/>
    <mergeCell ref="A15:F15"/>
  </mergeCells>
  <printOptions horizontalCentered="1"/>
  <pageMargins left="0.590277777777778" right="0.590277777777778" top="0.786805555555556" bottom="0.786805555555556" header="0.5" footer="0.5"/>
  <pageSetup paperSize="9" scale="91"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D15"/>
  <sheetViews>
    <sheetView tabSelected="1" workbookViewId="0">
      <selection activeCell="A5" sqref="$A5:$XFD5"/>
    </sheetView>
  </sheetViews>
  <sheetFormatPr defaultColWidth="9" defaultRowHeight="15.75" outlineLevelCol="3"/>
  <cols>
    <col min="1" max="1" width="15" style="2" customWidth="1"/>
    <col min="2" max="4" width="26.875" style="3" customWidth="1"/>
    <col min="5" max="16384" width="9" style="2"/>
  </cols>
  <sheetData>
    <row r="1" ht="21.75" customHeight="1" spans="1:1">
      <c r="A1" s="4" t="s">
        <v>963</v>
      </c>
    </row>
    <row r="2" ht="36.75" customHeight="1" spans="1:4">
      <c r="A2" s="5" t="s">
        <v>964</v>
      </c>
      <c r="B2" s="5"/>
      <c r="C2" s="5"/>
      <c r="D2" s="5"/>
    </row>
    <row r="3" ht="24.75" customHeight="1" spans="4:4">
      <c r="D3" s="3" t="s">
        <v>2</v>
      </c>
    </row>
    <row r="4" ht="34.5" customHeight="1" spans="1:4">
      <c r="A4" s="6" t="s">
        <v>965</v>
      </c>
      <c r="B4" s="6" t="s">
        <v>367</v>
      </c>
      <c r="C4" s="6" t="s">
        <v>966</v>
      </c>
      <c r="D4" s="6" t="s">
        <v>945</v>
      </c>
    </row>
    <row r="5" ht="32.25" customHeight="1" spans="1:4">
      <c r="A5" s="7" t="s">
        <v>967</v>
      </c>
      <c r="B5" s="8">
        <v>8302</v>
      </c>
      <c r="C5" s="8">
        <v>8302</v>
      </c>
      <c r="D5" s="8"/>
    </row>
    <row r="6" s="1" customFormat="1" ht="32.25" customHeight="1" spans="1:4">
      <c r="A6" s="7" t="s">
        <v>968</v>
      </c>
      <c r="B6" s="8">
        <v>671</v>
      </c>
      <c r="C6" s="8">
        <v>671</v>
      </c>
      <c r="D6" s="8"/>
    </row>
    <row r="7" s="1" customFormat="1" ht="32.25" customHeight="1" spans="1:4">
      <c r="A7" s="7" t="s">
        <v>969</v>
      </c>
      <c r="B7" s="8">
        <v>648</v>
      </c>
      <c r="C7" s="8">
        <v>600</v>
      </c>
      <c r="D7" s="8">
        <v>48</v>
      </c>
    </row>
    <row r="8" s="1" customFormat="1" ht="32.25" customHeight="1" spans="1:4">
      <c r="A8" s="7" t="s">
        <v>970</v>
      </c>
      <c r="B8" s="8">
        <v>2575</v>
      </c>
      <c r="C8" s="8">
        <v>2575</v>
      </c>
      <c r="D8" s="8"/>
    </row>
    <row r="9" s="1" customFormat="1" ht="28.5" customHeight="1" spans="1:4">
      <c r="A9" s="7" t="s">
        <v>971</v>
      </c>
      <c r="B9" s="8">
        <v>1575</v>
      </c>
      <c r="C9" s="8">
        <v>1575</v>
      </c>
      <c r="D9" s="8"/>
    </row>
    <row r="10" s="1" customFormat="1" ht="28.5" customHeight="1" spans="1:4">
      <c r="A10" s="7" t="s">
        <v>972</v>
      </c>
      <c r="B10" s="9">
        <v>500</v>
      </c>
      <c r="C10" s="8">
        <v>500</v>
      </c>
      <c r="D10" s="8"/>
    </row>
    <row r="11" s="1" customFormat="1" ht="28.5" customHeight="1" spans="1:4">
      <c r="A11" s="7" t="s">
        <v>973</v>
      </c>
      <c r="B11" s="8">
        <v>2000</v>
      </c>
      <c r="C11" s="8">
        <v>2000</v>
      </c>
      <c r="D11" s="8"/>
    </row>
    <row r="12" s="1" customFormat="1" ht="28.5" customHeight="1" spans="1:4">
      <c r="A12" s="7" t="s">
        <v>974</v>
      </c>
      <c r="B12" s="8">
        <v>2326</v>
      </c>
      <c r="C12" s="8">
        <v>2326</v>
      </c>
      <c r="D12" s="8"/>
    </row>
    <row r="13" s="1" customFormat="1" ht="28.5" customHeight="1" spans="1:4">
      <c r="A13" s="7" t="s">
        <v>975</v>
      </c>
      <c r="B13" s="8">
        <v>2675</v>
      </c>
      <c r="C13" s="8">
        <v>2675</v>
      </c>
      <c r="D13" s="8"/>
    </row>
    <row r="14" s="1" customFormat="1" ht="28.5" customHeight="1" spans="1:4">
      <c r="A14" s="7" t="s">
        <v>976</v>
      </c>
      <c r="B14" s="8">
        <v>12800</v>
      </c>
      <c r="C14" s="8">
        <v>12800</v>
      </c>
      <c r="D14" s="8"/>
    </row>
    <row r="15" s="1" customFormat="1" spans="2:4">
      <c r="B15" s="10"/>
      <c r="C15" s="10"/>
      <c r="D15" s="10"/>
    </row>
  </sheetData>
  <mergeCells count="1">
    <mergeCell ref="A2:D2"/>
  </mergeCells>
  <printOptions horizontalCentered="1"/>
  <pageMargins left="0.708661417322835" right="0.708661417322835" top="0.748031496062992" bottom="0.748031496062992" header="0.31496062992126" footer="0.3149606299212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G262"/>
  <sheetViews>
    <sheetView view="pageBreakPreview" zoomScaleNormal="115" workbookViewId="0">
      <pane ySplit="6" topLeftCell="A7" activePane="bottomLeft" state="frozen"/>
      <selection/>
      <selection pane="bottomLeft" activeCell="I224" sqref="I224"/>
    </sheetView>
  </sheetViews>
  <sheetFormatPr defaultColWidth="9" defaultRowHeight="15" outlineLevelCol="6"/>
  <cols>
    <col min="1" max="1" width="24.375" style="517" customWidth="1"/>
    <col min="2" max="2" width="45.875" style="518" customWidth="1"/>
    <col min="4" max="4" width="9.375"/>
  </cols>
  <sheetData>
    <row r="1" spans="1:2">
      <c r="A1" s="519" t="s">
        <v>126</v>
      </c>
      <c r="B1" s="520"/>
    </row>
    <row r="2" ht="25.5" spans="1:2">
      <c r="A2" s="521" t="s">
        <v>127</v>
      </c>
      <c r="B2" s="522"/>
    </row>
    <row r="3" ht="25.5" hidden="1" spans="1:2">
      <c r="A3" s="523"/>
      <c r="B3" s="524"/>
    </row>
    <row r="4" ht="18" spans="1:2">
      <c r="A4" s="525"/>
      <c r="B4" s="526" t="s">
        <v>2</v>
      </c>
    </row>
    <row r="5" spans="1:2">
      <c r="A5" s="527" t="s">
        <v>3</v>
      </c>
      <c r="B5" s="528" t="s">
        <v>4</v>
      </c>
    </row>
    <row r="6" spans="1:2">
      <c r="A6" s="527"/>
      <c r="B6" s="529"/>
    </row>
    <row r="7" s="513" customFormat="1" ht="15.75" spans="1:2">
      <c r="A7" s="530" t="s">
        <v>40</v>
      </c>
      <c r="B7" s="531">
        <f>B8+B13+B16+B20+B23+B26+B33+B36+B39+B42+B46+B48+B50+B54+B57+B61+B64++B66+B31+B69</f>
        <v>16328</v>
      </c>
    </row>
    <row r="8" s="514" customFormat="1" ht="15.75" spans="1:2">
      <c r="A8" s="530" t="s">
        <v>128</v>
      </c>
      <c r="B8" s="532">
        <f>SUM(B9:B12)</f>
        <v>763</v>
      </c>
    </row>
    <row r="9" s="514" customFormat="1" ht="15.75" spans="1:2">
      <c r="A9" s="530" t="s">
        <v>129</v>
      </c>
      <c r="B9" s="532">
        <v>540</v>
      </c>
    </row>
    <row r="10" s="514" customFormat="1" ht="15.75" spans="1:2">
      <c r="A10" s="530" t="s">
        <v>130</v>
      </c>
      <c r="B10" s="532">
        <v>50</v>
      </c>
    </row>
    <row r="11" s="514" customFormat="1" ht="15.75" spans="1:2">
      <c r="A11" s="530" t="s">
        <v>131</v>
      </c>
      <c r="B11" s="532">
        <v>150</v>
      </c>
    </row>
    <row r="12" s="514" customFormat="1" ht="15.75" spans="1:2">
      <c r="A12" s="530" t="s">
        <v>132</v>
      </c>
      <c r="B12" s="532">
        <v>23</v>
      </c>
    </row>
    <row r="13" s="514" customFormat="1" ht="15.75" spans="1:2">
      <c r="A13" s="530" t="s">
        <v>133</v>
      </c>
      <c r="B13" s="532">
        <f>SUM(B14:B15)</f>
        <v>483</v>
      </c>
    </row>
    <row r="14" s="514" customFormat="1" ht="15.75" spans="1:2">
      <c r="A14" s="530" t="s">
        <v>129</v>
      </c>
      <c r="B14" s="532">
        <v>448</v>
      </c>
    </row>
    <row r="15" s="514" customFormat="1" ht="15.75" spans="1:2">
      <c r="A15" s="530" t="s">
        <v>131</v>
      </c>
      <c r="B15" s="532">
        <v>35</v>
      </c>
    </row>
    <row r="16" s="514" customFormat="1" ht="31.5" spans="1:2">
      <c r="A16" s="530" t="s">
        <v>134</v>
      </c>
      <c r="B16" s="532">
        <f>SUM(B17:B19)</f>
        <v>8129</v>
      </c>
    </row>
    <row r="17" s="514" customFormat="1" ht="15.75" spans="1:2">
      <c r="A17" s="530" t="s">
        <v>129</v>
      </c>
      <c r="B17" s="532">
        <v>7265</v>
      </c>
    </row>
    <row r="18" s="514" customFormat="1" ht="15.75" spans="1:2">
      <c r="A18" s="530" t="s">
        <v>131</v>
      </c>
      <c r="B18" s="532">
        <v>506</v>
      </c>
    </row>
    <row r="19" s="514" customFormat="1" ht="47.25" spans="1:2">
      <c r="A19" s="530" t="s">
        <v>135</v>
      </c>
      <c r="B19" s="532">
        <v>358</v>
      </c>
    </row>
    <row r="20" s="514" customFormat="1" ht="15.75" spans="1:2">
      <c r="A20" s="530" t="s">
        <v>136</v>
      </c>
      <c r="B20" s="532">
        <f>SUM(B21:B22)</f>
        <v>393</v>
      </c>
    </row>
    <row r="21" s="514" customFormat="1" ht="15.75" spans="1:7">
      <c r="A21" s="530" t="s">
        <v>129</v>
      </c>
      <c r="B21" s="532">
        <v>188</v>
      </c>
      <c r="G21" s="514" t="s">
        <v>137</v>
      </c>
    </row>
    <row r="22" s="513" customFormat="1" ht="15.75" spans="1:2">
      <c r="A22" s="530" t="s">
        <v>131</v>
      </c>
      <c r="B22" s="532">
        <v>205</v>
      </c>
    </row>
    <row r="23" s="513" customFormat="1" ht="15.75" spans="1:2">
      <c r="A23" s="530" t="s">
        <v>138</v>
      </c>
      <c r="B23" s="532">
        <f>SUM(B24:B25)</f>
        <v>187</v>
      </c>
    </row>
    <row r="24" s="513" customFormat="1" ht="15.75" spans="1:2">
      <c r="A24" s="530" t="s">
        <v>129</v>
      </c>
      <c r="B24" s="532">
        <v>175</v>
      </c>
    </row>
    <row r="25" s="513" customFormat="1" ht="15.75" spans="1:2">
      <c r="A25" s="530" t="s">
        <v>139</v>
      </c>
      <c r="B25" s="532">
        <v>12</v>
      </c>
    </row>
    <row r="26" s="513" customFormat="1" ht="15.75" spans="1:2">
      <c r="A26" s="530" t="s">
        <v>140</v>
      </c>
      <c r="B26" s="532">
        <f>SUM(B27:B30)</f>
        <v>888</v>
      </c>
    </row>
    <row r="27" s="513" customFormat="1" ht="15.75" spans="1:2">
      <c r="A27" s="530" t="s">
        <v>129</v>
      </c>
      <c r="B27" s="532">
        <v>318</v>
      </c>
    </row>
    <row r="28" s="513" customFormat="1" ht="17.25" spans="1:2">
      <c r="A28" s="530" t="s">
        <v>141</v>
      </c>
      <c r="B28" s="532">
        <v>1</v>
      </c>
    </row>
    <row r="29" s="513" customFormat="1" ht="15.75" spans="1:2">
      <c r="A29" s="530" t="s">
        <v>131</v>
      </c>
      <c r="B29" s="532">
        <v>330</v>
      </c>
    </row>
    <row r="30" s="513" customFormat="1" ht="15.75" spans="1:2">
      <c r="A30" s="530" t="s">
        <v>142</v>
      </c>
      <c r="B30" s="532">
        <v>239</v>
      </c>
    </row>
    <row r="31" s="513" customFormat="1" ht="15.75" spans="1:2">
      <c r="A31" s="530" t="s">
        <v>143</v>
      </c>
      <c r="B31" s="532">
        <f>B32</f>
        <v>50</v>
      </c>
    </row>
    <row r="32" s="513" customFormat="1" ht="15.75" spans="1:2">
      <c r="A32" s="530" t="s">
        <v>144</v>
      </c>
      <c r="B32" s="532">
        <v>50</v>
      </c>
    </row>
    <row r="33" s="513" customFormat="1" ht="15.75" spans="1:2">
      <c r="A33" s="530" t="s">
        <v>145</v>
      </c>
      <c r="B33" s="532">
        <f>SUM(B34:B35)</f>
        <v>311</v>
      </c>
    </row>
    <row r="34" s="513" customFormat="1" ht="15.75" spans="1:2">
      <c r="A34" s="530" t="s">
        <v>129</v>
      </c>
      <c r="B34" s="532">
        <v>159</v>
      </c>
    </row>
    <row r="35" s="513" customFormat="1" ht="15.75" spans="1:2">
      <c r="A35" s="530" t="s">
        <v>131</v>
      </c>
      <c r="B35" s="532">
        <v>152</v>
      </c>
    </row>
    <row r="36" s="513" customFormat="1" ht="15.75" spans="1:2">
      <c r="A36" s="530" t="s">
        <v>146</v>
      </c>
      <c r="B36" s="532">
        <f>SUM(B37:B38)</f>
        <v>1178</v>
      </c>
    </row>
    <row r="37" s="513" customFormat="1" ht="15.75" spans="1:2">
      <c r="A37" s="530" t="s">
        <v>129</v>
      </c>
      <c r="B37" s="532">
        <v>1024</v>
      </c>
    </row>
    <row r="38" s="513" customFormat="1" ht="15.75" spans="1:2">
      <c r="A38" s="530" t="s">
        <v>131</v>
      </c>
      <c r="B38" s="532">
        <v>154</v>
      </c>
    </row>
    <row r="39" s="513" customFormat="1" ht="15.75" spans="1:2">
      <c r="A39" s="530" t="s">
        <v>147</v>
      </c>
      <c r="B39" s="532">
        <f>SUM(B40:B41)</f>
        <v>326</v>
      </c>
    </row>
    <row r="40" s="513" customFormat="1" ht="15.75" spans="1:2">
      <c r="A40" s="530" t="s">
        <v>129</v>
      </c>
      <c r="B40" s="532">
        <v>124</v>
      </c>
    </row>
    <row r="41" s="513" customFormat="1" ht="15.75" spans="1:2">
      <c r="A41" s="530" t="s">
        <v>131</v>
      </c>
      <c r="B41" s="532">
        <v>202</v>
      </c>
    </row>
    <row r="42" s="513" customFormat="1" ht="15.75" spans="1:2">
      <c r="A42" s="530" t="s">
        <v>148</v>
      </c>
      <c r="B42" s="532">
        <f>SUM(B43:B45)</f>
        <v>226</v>
      </c>
    </row>
    <row r="43" s="513" customFormat="1" ht="15.75" spans="1:2">
      <c r="A43" s="530" t="s">
        <v>129</v>
      </c>
      <c r="B43" s="532">
        <v>189</v>
      </c>
    </row>
    <row r="44" s="513" customFormat="1" ht="15.75" spans="1:2">
      <c r="A44" s="530" t="s">
        <v>149</v>
      </c>
      <c r="B44" s="532">
        <v>14</v>
      </c>
    </row>
    <row r="45" s="513" customFormat="1" ht="15.75" spans="1:2">
      <c r="A45" s="530" t="s">
        <v>131</v>
      </c>
      <c r="B45" s="532">
        <v>23</v>
      </c>
    </row>
    <row r="46" s="513" customFormat="1" ht="15.75" spans="1:2">
      <c r="A46" s="530" t="s">
        <v>150</v>
      </c>
      <c r="B46" s="532">
        <f>SUM(B47:B47)</f>
        <v>147</v>
      </c>
    </row>
    <row r="47" s="513" customFormat="1" ht="15.75" spans="1:2">
      <c r="A47" s="530" t="s">
        <v>129</v>
      </c>
      <c r="B47" s="532">
        <v>147</v>
      </c>
    </row>
    <row r="48" s="513" customFormat="1" ht="15.75" spans="1:2">
      <c r="A48" s="530" t="s">
        <v>151</v>
      </c>
      <c r="B48" s="532">
        <f>SUM(B49:B49)</f>
        <v>74</v>
      </c>
    </row>
    <row r="49" s="513" customFormat="1" ht="15.75" spans="1:2">
      <c r="A49" s="530" t="s">
        <v>129</v>
      </c>
      <c r="B49" s="532">
        <v>74</v>
      </c>
    </row>
    <row r="50" s="513" customFormat="1" ht="15.75" spans="1:2">
      <c r="A50" s="530" t="s">
        <v>152</v>
      </c>
      <c r="B50" s="532">
        <f>SUM(B51:B53)</f>
        <v>322</v>
      </c>
    </row>
    <row r="51" s="513" customFormat="1" ht="15.75" spans="1:2">
      <c r="A51" s="530" t="s">
        <v>129</v>
      </c>
      <c r="B51" s="532">
        <v>218</v>
      </c>
    </row>
    <row r="52" s="513" customFormat="1" ht="15.75" spans="1:2">
      <c r="A52" s="530" t="s">
        <v>131</v>
      </c>
      <c r="B52" s="532">
        <v>87</v>
      </c>
    </row>
    <row r="53" s="513" customFormat="1" ht="15.75" spans="1:2">
      <c r="A53" s="530" t="s">
        <v>153</v>
      </c>
      <c r="B53" s="532">
        <v>17</v>
      </c>
    </row>
    <row r="54" s="513" customFormat="1" ht="31.5" spans="1:2">
      <c r="A54" s="530" t="s">
        <v>154</v>
      </c>
      <c r="B54" s="532">
        <f>SUM(B55:B56)</f>
        <v>986</v>
      </c>
    </row>
    <row r="55" s="513" customFormat="1" ht="15.75" spans="1:2">
      <c r="A55" s="530" t="s">
        <v>129</v>
      </c>
      <c r="B55" s="532">
        <v>864</v>
      </c>
    </row>
    <row r="56" s="513" customFormat="1" ht="15.75" spans="1:2">
      <c r="A56" s="530" t="s">
        <v>131</v>
      </c>
      <c r="B56" s="532">
        <v>122</v>
      </c>
    </row>
    <row r="57" s="513" customFormat="1" ht="15.75" spans="1:2">
      <c r="A57" s="530" t="s">
        <v>155</v>
      </c>
      <c r="B57" s="532">
        <f>SUM(B58:B60)</f>
        <v>608</v>
      </c>
    </row>
    <row r="58" s="513" customFormat="1" ht="15.75" spans="1:2">
      <c r="A58" s="530" t="s">
        <v>129</v>
      </c>
      <c r="B58" s="532">
        <v>423</v>
      </c>
    </row>
    <row r="59" s="513" customFormat="1" ht="15.75" spans="1:2">
      <c r="A59" s="530" t="s">
        <v>131</v>
      </c>
      <c r="B59" s="532">
        <v>165</v>
      </c>
    </row>
    <row r="60" s="515" customFormat="1" ht="15.75" spans="1:2">
      <c r="A60" s="530" t="s">
        <v>156</v>
      </c>
      <c r="B60" s="532">
        <v>20</v>
      </c>
    </row>
    <row r="61" s="513" customFormat="1" ht="15.75" spans="1:2">
      <c r="A61" s="530" t="s">
        <v>157</v>
      </c>
      <c r="B61" s="532">
        <f>SUM(B62:B63)</f>
        <v>321</v>
      </c>
    </row>
    <row r="62" s="513" customFormat="1" ht="15.75" spans="1:2">
      <c r="A62" s="530" t="s">
        <v>129</v>
      </c>
      <c r="B62" s="532">
        <v>145</v>
      </c>
    </row>
    <row r="63" s="513" customFormat="1" ht="15.75" spans="1:2">
      <c r="A63" s="530" t="s">
        <v>131</v>
      </c>
      <c r="B63" s="532">
        <v>176</v>
      </c>
    </row>
    <row r="64" s="513" customFormat="1" ht="15.75" spans="1:2">
      <c r="A64" s="530" t="s">
        <v>158</v>
      </c>
      <c r="B64" s="532">
        <f>SUM(B65:B65)</f>
        <v>219</v>
      </c>
    </row>
    <row r="65" s="513" customFormat="1" ht="15.75" spans="1:2">
      <c r="A65" s="530" t="s">
        <v>129</v>
      </c>
      <c r="B65" s="532">
        <v>219</v>
      </c>
    </row>
    <row r="66" s="513" customFormat="1" ht="15.75" spans="1:2">
      <c r="A66" s="530" t="s">
        <v>159</v>
      </c>
      <c r="B66" s="532">
        <f>SUM(B67:B68)</f>
        <v>505</v>
      </c>
    </row>
    <row r="67" s="513" customFormat="1" ht="15.75" spans="1:2">
      <c r="A67" s="530" t="s">
        <v>129</v>
      </c>
      <c r="B67" s="532">
        <v>422</v>
      </c>
    </row>
    <row r="68" s="513" customFormat="1" ht="15.75" spans="1:2">
      <c r="A68" s="530" t="s">
        <v>131</v>
      </c>
      <c r="B68" s="532">
        <v>83</v>
      </c>
    </row>
    <row r="69" s="513" customFormat="1" ht="15.75" spans="1:2">
      <c r="A69" s="530" t="s">
        <v>160</v>
      </c>
      <c r="B69" s="532">
        <f>SUM(B70:B72)</f>
        <v>212</v>
      </c>
    </row>
    <row r="70" s="513" customFormat="1" ht="15.75" spans="1:2">
      <c r="A70" s="530" t="s">
        <v>129</v>
      </c>
      <c r="B70" s="532">
        <v>58</v>
      </c>
    </row>
    <row r="71" s="513" customFormat="1" ht="15.75" spans="1:2">
      <c r="A71" s="530" t="s">
        <v>161</v>
      </c>
      <c r="B71" s="532">
        <v>107</v>
      </c>
    </row>
    <row r="72" s="513" customFormat="1" ht="15.75" spans="1:2">
      <c r="A72" s="530" t="s">
        <v>131</v>
      </c>
      <c r="B72" s="532">
        <v>47</v>
      </c>
    </row>
    <row r="73" s="513" customFormat="1" ht="15.75" spans="1:2">
      <c r="A73" s="530" t="s">
        <v>162</v>
      </c>
      <c r="B73" s="532">
        <f>B74</f>
        <v>73</v>
      </c>
    </row>
    <row r="74" s="513" customFormat="1" ht="15.75" spans="1:2">
      <c r="A74" s="530" t="s">
        <v>163</v>
      </c>
      <c r="B74" s="532">
        <f>+B75</f>
        <v>73</v>
      </c>
    </row>
    <row r="75" s="513" customFormat="1" ht="15.75" spans="1:2">
      <c r="A75" s="530" t="s">
        <v>164</v>
      </c>
      <c r="B75" s="532">
        <v>73</v>
      </c>
    </row>
    <row r="76" s="513" customFormat="1" ht="15.75" spans="1:2">
      <c r="A76" s="530" t="s">
        <v>165</v>
      </c>
      <c r="B76" s="532">
        <f>B77+B79+B83</f>
        <v>4980</v>
      </c>
    </row>
    <row r="77" s="513" customFormat="1" ht="15.75" spans="1:2">
      <c r="A77" s="530" t="s">
        <v>166</v>
      </c>
      <c r="B77" s="532">
        <f>B78</f>
        <v>1</v>
      </c>
    </row>
    <row r="78" s="513" customFormat="1" ht="15.75" spans="1:2">
      <c r="A78" s="530" t="s">
        <v>167</v>
      </c>
      <c r="B78" s="532">
        <v>1</v>
      </c>
    </row>
    <row r="79" s="513" customFormat="1" ht="15.75" spans="1:2">
      <c r="A79" s="530" t="s">
        <v>168</v>
      </c>
      <c r="B79" s="532">
        <f>SUM(B80:B82)</f>
        <v>4264</v>
      </c>
    </row>
    <row r="80" s="513" customFormat="1" ht="15.75" spans="1:2">
      <c r="A80" s="530" t="s">
        <v>129</v>
      </c>
      <c r="B80" s="532">
        <v>4153</v>
      </c>
    </row>
    <row r="81" s="513" customFormat="1" ht="15.75" spans="1:2">
      <c r="A81" s="530" t="s">
        <v>149</v>
      </c>
      <c r="B81" s="532">
        <v>60</v>
      </c>
    </row>
    <row r="82" s="513" customFormat="1" ht="15.75" spans="1:2">
      <c r="A82" s="530" t="s">
        <v>131</v>
      </c>
      <c r="B82" s="532">
        <v>51</v>
      </c>
    </row>
    <row r="83" s="513" customFormat="1" ht="15.75" spans="1:2">
      <c r="A83" s="530" t="s">
        <v>169</v>
      </c>
      <c r="B83" s="532">
        <f>SUM(B84:B85)</f>
        <v>715</v>
      </c>
    </row>
    <row r="84" s="513" customFormat="1" ht="15.75" spans="1:2">
      <c r="A84" s="530" t="s">
        <v>129</v>
      </c>
      <c r="B84" s="532">
        <v>614</v>
      </c>
    </row>
    <row r="85" s="513" customFormat="1" ht="15.75" spans="1:2">
      <c r="A85" s="530" t="s">
        <v>131</v>
      </c>
      <c r="B85" s="532">
        <v>101</v>
      </c>
    </row>
    <row r="86" s="513" customFormat="1" ht="15.75" spans="1:2">
      <c r="A86" s="530" t="s">
        <v>170</v>
      </c>
      <c r="B86" s="532">
        <f>B87+B89+B94+B97</f>
        <v>31986</v>
      </c>
    </row>
    <row r="87" s="513" customFormat="1" ht="15.75" spans="1:2">
      <c r="A87" s="530" t="s">
        <v>171</v>
      </c>
      <c r="B87" s="532">
        <f>SUM(B88:B88)</f>
        <v>324</v>
      </c>
    </row>
    <row r="88" s="513" customFormat="1" ht="15.75" spans="1:2">
      <c r="A88" s="530" t="s">
        <v>129</v>
      </c>
      <c r="B88" s="532">
        <v>324</v>
      </c>
    </row>
    <row r="89" s="513" customFormat="1" ht="15.75" spans="1:2">
      <c r="A89" s="530" t="s">
        <v>172</v>
      </c>
      <c r="B89" s="532">
        <f>SUM(B90:B93)</f>
        <v>30725</v>
      </c>
    </row>
    <row r="90" s="513" customFormat="1" ht="15.75" spans="1:2">
      <c r="A90" s="530" t="s">
        <v>173</v>
      </c>
      <c r="B90" s="532">
        <v>3166</v>
      </c>
    </row>
    <row r="91" s="513" customFormat="1" ht="15.75" spans="1:2">
      <c r="A91" s="530" t="s">
        <v>174</v>
      </c>
      <c r="B91" s="532">
        <f>8577+11020</f>
        <v>19597</v>
      </c>
    </row>
    <row r="92" s="513" customFormat="1" ht="15.75" spans="1:2">
      <c r="A92" s="530" t="s">
        <v>175</v>
      </c>
      <c r="B92" s="532">
        <v>5443</v>
      </c>
    </row>
    <row r="93" s="513" customFormat="1" ht="15.75" spans="1:2">
      <c r="A93" s="530" t="s">
        <v>176</v>
      </c>
      <c r="B93" s="532">
        <v>2519</v>
      </c>
    </row>
    <row r="94" s="513" customFormat="1" ht="15.75" spans="1:2">
      <c r="A94" s="530" t="s">
        <v>177</v>
      </c>
      <c r="B94" s="532">
        <f>SUM(B95:B96)</f>
        <v>418</v>
      </c>
    </row>
    <row r="95" s="513" customFormat="1" ht="15.75" spans="1:2">
      <c r="A95" s="530" t="s">
        <v>178</v>
      </c>
      <c r="B95" s="532">
        <v>326</v>
      </c>
    </row>
    <row r="96" s="513" customFormat="1" ht="15.75" spans="1:2">
      <c r="A96" s="530" t="s">
        <v>179</v>
      </c>
      <c r="B96" s="532">
        <v>92</v>
      </c>
    </row>
    <row r="97" s="513" customFormat="1" ht="15.75" spans="1:2">
      <c r="A97" s="530" t="s">
        <v>180</v>
      </c>
      <c r="B97" s="532">
        <f>SUM(B98:B98)</f>
        <v>519</v>
      </c>
    </row>
    <row r="98" s="513" customFormat="1" ht="31.5" spans="1:2">
      <c r="A98" s="530" t="s">
        <v>181</v>
      </c>
      <c r="B98" s="532">
        <v>519</v>
      </c>
    </row>
    <row r="99" s="513" customFormat="1" ht="15.75" spans="1:2">
      <c r="A99" s="530" t="s">
        <v>182</v>
      </c>
      <c r="B99" s="532">
        <f>B100+B103</f>
        <v>318</v>
      </c>
    </row>
    <row r="100" s="513" customFormat="1" ht="15.75" spans="1:2">
      <c r="A100" s="530" t="s">
        <v>183</v>
      </c>
      <c r="B100" s="532">
        <f>SUM(B101:B102)</f>
        <v>162</v>
      </c>
    </row>
    <row r="101" s="513" customFormat="1" ht="15.75" spans="1:2">
      <c r="A101" s="530" t="s">
        <v>129</v>
      </c>
      <c r="B101" s="532">
        <v>99</v>
      </c>
    </row>
    <row r="102" s="513" customFormat="1" ht="31.5" spans="1:2">
      <c r="A102" s="530" t="s">
        <v>184</v>
      </c>
      <c r="B102" s="532">
        <v>63</v>
      </c>
    </row>
    <row r="103" s="513" customFormat="1" ht="15.75" spans="1:2">
      <c r="A103" s="530" t="s">
        <v>185</v>
      </c>
      <c r="B103" s="532">
        <f>SUM(B104:B104)</f>
        <v>156</v>
      </c>
    </row>
    <row r="104" s="513" customFormat="1" ht="31.5" spans="1:2">
      <c r="A104" s="530" t="s">
        <v>186</v>
      </c>
      <c r="B104" s="532">
        <v>156</v>
      </c>
    </row>
    <row r="105" s="513" customFormat="1" ht="31.5" spans="1:2">
      <c r="A105" s="530" t="s">
        <v>187</v>
      </c>
      <c r="B105" s="532">
        <f>B106+B112+B110+B114+B116+B118</f>
        <v>1767</v>
      </c>
    </row>
    <row r="106" s="513" customFormat="1" ht="15.75" spans="1:2">
      <c r="A106" s="530" t="s">
        <v>188</v>
      </c>
      <c r="B106" s="532">
        <f>SUM(B107:B109)</f>
        <v>785</v>
      </c>
    </row>
    <row r="107" s="513" customFormat="1" ht="15.75" spans="1:2">
      <c r="A107" s="530" t="s">
        <v>129</v>
      </c>
      <c r="B107" s="532">
        <v>438</v>
      </c>
    </row>
    <row r="108" s="513" customFormat="1" ht="15.75" spans="1:2">
      <c r="A108" s="530" t="s">
        <v>189</v>
      </c>
      <c r="B108" s="532">
        <v>94</v>
      </c>
    </row>
    <row r="109" s="513" customFormat="1" ht="15.75" spans="1:2">
      <c r="A109" s="530" t="s">
        <v>190</v>
      </c>
      <c r="B109" s="532">
        <v>253</v>
      </c>
    </row>
    <row r="110" s="513" customFormat="1" ht="15.75" spans="1:2">
      <c r="A110" s="530" t="s">
        <v>191</v>
      </c>
      <c r="B110" s="532">
        <f>SUM(B111:B111)</f>
        <v>196</v>
      </c>
    </row>
    <row r="111" s="513" customFormat="1" ht="15.75" spans="1:2">
      <c r="A111" s="530" t="s">
        <v>192</v>
      </c>
      <c r="B111" s="532">
        <v>196</v>
      </c>
    </row>
    <row r="112" s="513" customFormat="1" ht="15.75" spans="1:2">
      <c r="A112" s="530" t="s">
        <v>193</v>
      </c>
      <c r="B112" s="532">
        <f>SUM(B113)</f>
        <v>10</v>
      </c>
    </row>
    <row r="113" s="513" customFormat="1" ht="15.75" spans="1:2">
      <c r="A113" s="530" t="s">
        <v>194</v>
      </c>
      <c r="B113" s="532">
        <v>10</v>
      </c>
    </row>
    <row r="114" s="513" customFormat="1" ht="15.75" spans="1:2">
      <c r="A114" s="530" t="s">
        <v>195</v>
      </c>
      <c r="B114" s="532">
        <f>SUM(B115:B115)</f>
        <v>43</v>
      </c>
    </row>
    <row r="115" s="513" customFormat="1" ht="15.75" spans="1:2">
      <c r="A115" s="530" t="s">
        <v>196</v>
      </c>
      <c r="B115" s="532">
        <v>43</v>
      </c>
    </row>
    <row r="116" s="513" customFormat="1" ht="15.75" spans="1:2">
      <c r="A116" s="530" t="s">
        <v>197</v>
      </c>
      <c r="B116" s="532">
        <f>SUM(B117:B117)</f>
        <v>489</v>
      </c>
    </row>
    <row r="117" s="513" customFormat="1" ht="15.75" spans="1:2">
      <c r="A117" s="530" t="s">
        <v>198</v>
      </c>
      <c r="B117" s="532">
        <v>489</v>
      </c>
    </row>
    <row r="118" s="513" customFormat="1" ht="31.5" spans="1:2">
      <c r="A118" s="530" t="s">
        <v>199</v>
      </c>
      <c r="B118" s="532">
        <f>SUM(B119:B119)</f>
        <v>244</v>
      </c>
    </row>
    <row r="119" s="513" customFormat="1" ht="31.5" spans="1:2">
      <c r="A119" s="530" t="s">
        <v>200</v>
      </c>
      <c r="B119" s="532">
        <v>244</v>
      </c>
    </row>
    <row r="120" s="513" customFormat="1" ht="15.75" spans="1:2">
      <c r="A120" s="530" t="s">
        <v>201</v>
      </c>
      <c r="B120" s="532">
        <f>B121+B125+B128+B131+B134+B138+B142+B146+B149+B152+B154+B156+B158+B160</f>
        <v>12542</v>
      </c>
    </row>
    <row r="121" s="513" customFormat="1" ht="31.5" spans="1:4">
      <c r="A121" s="530" t="s">
        <v>202</v>
      </c>
      <c r="B121" s="532">
        <f>SUM(B122:B124)</f>
        <v>1151</v>
      </c>
      <c r="D121" s="513">
        <v>1150.92</v>
      </c>
    </row>
    <row r="122" s="513" customFormat="1" ht="15.75" spans="1:2">
      <c r="A122" s="530" t="s">
        <v>129</v>
      </c>
      <c r="B122" s="532">
        <v>667</v>
      </c>
    </row>
    <row r="123" s="513" customFormat="1" ht="15.75" spans="1:2">
      <c r="A123" s="530" t="s">
        <v>203</v>
      </c>
      <c r="B123" s="532">
        <v>182</v>
      </c>
    </row>
    <row r="124" s="513" customFormat="1" ht="15.75" spans="1:2">
      <c r="A124" s="530" t="s">
        <v>131</v>
      </c>
      <c r="B124" s="532">
        <v>302</v>
      </c>
    </row>
    <row r="125" s="513" customFormat="1" ht="15.75" spans="1:4">
      <c r="A125" s="530" t="s">
        <v>204</v>
      </c>
      <c r="B125" s="532">
        <f>SUM(B126:B127)</f>
        <v>523</v>
      </c>
      <c r="D125" s="513">
        <v>523.45</v>
      </c>
    </row>
    <row r="126" s="513" customFormat="1" ht="13" customHeight="1" spans="1:4">
      <c r="A126" s="530" t="s">
        <v>129</v>
      </c>
      <c r="B126" s="532">
        <v>133</v>
      </c>
      <c r="D126" s="513">
        <v>133.68</v>
      </c>
    </row>
    <row r="127" s="513" customFormat="1" ht="15.75" spans="1:4">
      <c r="A127" s="530" t="s">
        <v>205</v>
      </c>
      <c r="B127" s="532">
        <v>390</v>
      </c>
      <c r="D127" s="513">
        <v>389.77</v>
      </c>
    </row>
    <row r="128" s="513" customFormat="1" ht="15.75" spans="1:4">
      <c r="A128" s="530" t="s">
        <v>206</v>
      </c>
      <c r="B128" s="532">
        <f>SUM(B129:B130)</f>
        <v>9351</v>
      </c>
      <c r="D128" s="513">
        <v>9351.03</v>
      </c>
    </row>
    <row r="129" s="513" customFormat="1" ht="31.5" spans="1:2">
      <c r="A129" s="530" t="s">
        <v>207</v>
      </c>
      <c r="B129" s="532">
        <v>6234</v>
      </c>
    </row>
    <row r="130" s="513" customFormat="1" ht="31.5" spans="1:2">
      <c r="A130" s="530" t="s">
        <v>208</v>
      </c>
      <c r="B130" s="532">
        <v>3117</v>
      </c>
    </row>
    <row r="131" s="513" customFormat="1" ht="15.75" spans="1:4">
      <c r="A131" s="530" t="s">
        <v>209</v>
      </c>
      <c r="B131" s="532">
        <f>SUM(B132:B133)</f>
        <v>114</v>
      </c>
      <c r="D131" s="513">
        <v>113.81</v>
      </c>
    </row>
    <row r="132" s="513" customFormat="1" ht="31.5" spans="1:2">
      <c r="A132" s="530" t="s">
        <v>210</v>
      </c>
      <c r="B132" s="532">
        <v>58</v>
      </c>
    </row>
    <row r="133" s="513" customFormat="1" ht="15.75" spans="1:2">
      <c r="A133" s="530" t="s">
        <v>211</v>
      </c>
      <c r="B133" s="532">
        <v>56</v>
      </c>
    </row>
    <row r="134" s="513" customFormat="1" ht="15.75" spans="1:4">
      <c r="A134" s="530" t="s">
        <v>212</v>
      </c>
      <c r="B134" s="532">
        <f>SUM(B135:B137)</f>
        <v>53</v>
      </c>
      <c r="D134" s="513">
        <v>52.99</v>
      </c>
    </row>
    <row r="135" s="513" customFormat="1" ht="15.75" spans="1:2">
      <c r="A135" s="530" t="s">
        <v>213</v>
      </c>
      <c r="B135" s="532">
        <v>33</v>
      </c>
    </row>
    <row r="136" s="513" customFormat="1" ht="31.5" spans="1:2">
      <c r="A136" s="530" t="s">
        <v>214</v>
      </c>
      <c r="B136" s="532">
        <v>1</v>
      </c>
    </row>
    <row r="137" s="513" customFormat="1" ht="15.75" spans="1:2">
      <c r="A137" s="530" t="s">
        <v>215</v>
      </c>
      <c r="B137" s="532">
        <v>19</v>
      </c>
    </row>
    <row r="138" s="513" customFormat="1" ht="15.75" spans="1:4">
      <c r="A138" s="530" t="s">
        <v>216</v>
      </c>
      <c r="B138" s="532">
        <f>SUM(B139:B141)</f>
        <v>259</v>
      </c>
      <c r="D138" s="513">
        <f>233.11+26.3</f>
        <v>259.41</v>
      </c>
    </row>
    <row r="139" s="513" customFormat="1" ht="15.75" spans="1:2">
      <c r="A139" s="530" t="s">
        <v>217</v>
      </c>
      <c r="B139" s="532">
        <v>8</v>
      </c>
    </row>
    <row r="140" s="513" customFormat="1" ht="15.75" spans="1:2">
      <c r="A140" s="530" t="s">
        <v>218</v>
      </c>
      <c r="B140" s="532">
        <v>225</v>
      </c>
    </row>
    <row r="141" s="513" customFormat="1" ht="15.75" spans="1:2">
      <c r="A141" s="530" t="s">
        <v>219</v>
      </c>
      <c r="B141" s="532">
        <v>26</v>
      </c>
    </row>
    <row r="142" s="513" customFormat="1" ht="19.5" customHeight="1" spans="1:4">
      <c r="A142" s="530" t="s">
        <v>220</v>
      </c>
      <c r="B142" s="532">
        <f>SUM(B143:B145)</f>
        <v>187</v>
      </c>
      <c r="D142" s="513">
        <v>186.99</v>
      </c>
    </row>
    <row r="143" s="513" customFormat="1" ht="15.75" spans="1:2">
      <c r="A143" s="530" t="s">
        <v>129</v>
      </c>
      <c r="B143" s="532">
        <v>109</v>
      </c>
    </row>
    <row r="144" s="513" customFormat="1" ht="15.75" spans="1:2">
      <c r="A144" s="530" t="s">
        <v>221</v>
      </c>
      <c r="B144" s="532">
        <v>32</v>
      </c>
    </row>
    <row r="145" s="513" customFormat="1" ht="15.75" spans="1:2">
      <c r="A145" s="530" t="s">
        <v>222</v>
      </c>
      <c r="B145" s="532">
        <v>46</v>
      </c>
    </row>
    <row r="146" s="513" customFormat="1" ht="15.75" spans="1:4">
      <c r="A146" s="530" t="s">
        <v>223</v>
      </c>
      <c r="B146" s="532">
        <f>SUM(B147:B148)</f>
        <v>96</v>
      </c>
      <c r="D146" s="513">
        <v>95.93</v>
      </c>
    </row>
    <row r="147" s="513" customFormat="1" ht="15.75" spans="1:2">
      <c r="A147" s="530" t="s">
        <v>129</v>
      </c>
      <c r="B147" s="532">
        <v>95</v>
      </c>
    </row>
    <row r="148" s="513" customFormat="1" ht="15.75" spans="1:2">
      <c r="A148" s="530" t="s">
        <v>224</v>
      </c>
      <c r="B148" s="532">
        <v>1</v>
      </c>
    </row>
    <row r="149" s="513" customFormat="1" ht="15.75" spans="1:4">
      <c r="A149" s="530" t="s">
        <v>225</v>
      </c>
      <c r="B149" s="532">
        <f>SUM(B150:B151)</f>
        <v>11</v>
      </c>
      <c r="D149" s="513">
        <v>11</v>
      </c>
    </row>
    <row r="150" s="513" customFormat="1" ht="31.5" spans="1:2">
      <c r="A150" s="530" t="s">
        <v>226</v>
      </c>
      <c r="B150" s="532">
        <v>10</v>
      </c>
    </row>
    <row r="151" s="513" customFormat="1" ht="31.5" spans="1:2">
      <c r="A151" s="530" t="s">
        <v>227</v>
      </c>
      <c r="B151" s="532">
        <v>1</v>
      </c>
    </row>
    <row r="152" s="513" customFormat="1" ht="15.75" spans="1:4">
      <c r="A152" s="530" t="s">
        <v>228</v>
      </c>
      <c r="B152" s="532">
        <f>SUM(B153:B153)</f>
        <v>20</v>
      </c>
      <c r="D152" s="513">
        <v>20</v>
      </c>
    </row>
    <row r="153" s="513" customFormat="1" ht="15.75" spans="1:2">
      <c r="A153" s="530" t="s">
        <v>229</v>
      </c>
      <c r="B153" s="532">
        <v>20</v>
      </c>
    </row>
    <row r="154" s="513" customFormat="1" ht="15.75" spans="1:4">
      <c r="A154" s="530" t="s">
        <v>230</v>
      </c>
      <c r="B154" s="532">
        <f>SUM(B155:B155)</f>
        <v>96</v>
      </c>
      <c r="D154" s="513">
        <v>96.35</v>
      </c>
    </row>
    <row r="155" s="513" customFormat="1" ht="31.5" spans="1:2">
      <c r="A155" s="530" t="s">
        <v>231</v>
      </c>
      <c r="B155" s="532">
        <v>96</v>
      </c>
    </row>
    <row r="156" s="513" customFormat="1" ht="15.75" spans="1:4">
      <c r="A156" s="530" t="s">
        <v>232</v>
      </c>
      <c r="B156" s="532">
        <f>SUM(B157:B157)</f>
        <v>320</v>
      </c>
      <c r="D156" s="513">
        <v>319.79</v>
      </c>
    </row>
    <row r="157" s="513" customFormat="1" ht="15.75" spans="1:2">
      <c r="A157" s="530" t="s">
        <v>233</v>
      </c>
      <c r="B157" s="532">
        <v>320</v>
      </c>
    </row>
    <row r="158" s="513" customFormat="1" ht="31.5" spans="1:4">
      <c r="A158" s="530" t="s">
        <v>234</v>
      </c>
      <c r="B158" s="532">
        <f>SUM(B159:B159)</f>
        <v>217</v>
      </c>
      <c r="D158" s="513">
        <v>217.33</v>
      </c>
    </row>
    <row r="159" s="513" customFormat="1" ht="31.5" spans="1:2">
      <c r="A159" s="530" t="s">
        <v>235</v>
      </c>
      <c r="B159" s="532">
        <v>217</v>
      </c>
    </row>
    <row r="160" s="513" customFormat="1" ht="15.75" spans="1:4">
      <c r="A160" s="530" t="s">
        <v>236</v>
      </c>
      <c r="B160" s="532">
        <f>B161+B162</f>
        <v>144</v>
      </c>
      <c r="D160" s="513">
        <v>143.79</v>
      </c>
    </row>
    <row r="161" s="513" customFormat="1" ht="15.75" spans="1:2">
      <c r="A161" s="530" t="s">
        <v>129</v>
      </c>
      <c r="B161" s="532">
        <v>94</v>
      </c>
    </row>
    <row r="162" s="513" customFormat="1" ht="15.75" spans="1:2">
      <c r="A162" s="530" t="s">
        <v>131</v>
      </c>
      <c r="B162" s="532">
        <v>50</v>
      </c>
    </row>
    <row r="163" s="513" customFormat="1" ht="15.75" spans="1:4">
      <c r="A163" s="530" t="s">
        <v>237</v>
      </c>
      <c r="B163" s="532">
        <f>B164+B167+B170+B174+B180+B182+B185+B191+B194+B189+B187</f>
        <v>14413</v>
      </c>
      <c r="D163" s="513">
        <f>14374.11+38.83</f>
        <v>14412.94</v>
      </c>
    </row>
    <row r="164" s="513" customFormat="1" ht="15.75" spans="1:4">
      <c r="A164" s="530" t="s">
        <v>238</v>
      </c>
      <c r="B164" s="532">
        <f>SUM(B165:B166)</f>
        <v>291</v>
      </c>
      <c r="D164" s="513">
        <v>291.15</v>
      </c>
    </row>
    <row r="165" s="513" customFormat="1" ht="15.75" spans="1:2">
      <c r="A165" s="530" t="s">
        <v>129</v>
      </c>
      <c r="B165" s="532">
        <v>203</v>
      </c>
    </row>
    <row r="166" s="513" customFormat="1" ht="31.5" spans="1:2">
      <c r="A166" s="530" t="s">
        <v>239</v>
      </c>
      <c r="B166" s="532">
        <v>88</v>
      </c>
    </row>
    <row r="167" s="513" customFormat="1" ht="15.75" spans="1:4">
      <c r="A167" s="530" t="s">
        <v>240</v>
      </c>
      <c r="B167" s="532">
        <f>SUM(B168:B169)</f>
        <v>4175</v>
      </c>
      <c r="D167" s="513">
        <v>4174.75</v>
      </c>
    </row>
    <row r="168" s="513" customFormat="1" ht="15.75" spans="1:4">
      <c r="A168" s="530" t="s">
        <v>241</v>
      </c>
      <c r="B168" s="532">
        <v>3020</v>
      </c>
      <c r="D168" s="513">
        <v>3020.05</v>
      </c>
    </row>
    <row r="169" s="513" customFormat="1" ht="15.75" spans="1:4">
      <c r="A169" s="530" t="s">
        <v>242</v>
      </c>
      <c r="B169" s="532">
        <v>1155</v>
      </c>
      <c r="D169" s="513">
        <v>1154.7</v>
      </c>
    </row>
    <row r="170" s="513" customFormat="1" ht="15.75" spans="1:4">
      <c r="A170" s="530" t="s">
        <v>243</v>
      </c>
      <c r="B170" s="532">
        <f>SUM(B171:B173)</f>
        <v>2915</v>
      </c>
      <c r="D170" s="513">
        <v>2915.25</v>
      </c>
    </row>
    <row r="171" s="513" customFormat="1" ht="15.75" spans="1:2">
      <c r="A171" s="530" t="s">
        <v>244</v>
      </c>
      <c r="B171" s="532">
        <v>712</v>
      </c>
    </row>
    <row r="172" s="513" customFormat="1" ht="15.75" spans="1:2">
      <c r="A172" s="530" t="s">
        <v>245</v>
      </c>
      <c r="B172" s="532">
        <v>2060</v>
      </c>
    </row>
    <row r="173" s="513" customFormat="1" ht="31.5" spans="1:2">
      <c r="A173" s="530" t="s">
        <v>246</v>
      </c>
      <c r="B173" s="532">
        <v>143</v>
      </c>
    </row>
    <row r="174" s="513" customFormat="1" ht="15.75" spans="1:4">
      <c r="A174" s="530" t="s">
        <v>247</v>
      </c>
      <c r="B174" s="532">
        <f>SUM(B175:B179)</f>
        <v>1467</v>
      </c>
      <c r="D174" s="513">
        <v>1466.08</v>
      </c>
    </row>
    <row r="175" s="513" customFormat="1" ht="15.75" spans="1:2">
      <c r="A175" s="530" t="s">
        <v>248</v>
      </c>
      <c r="B175" s="532">
        <v>601</v>
      </c>
    </row>
    <row r="176" s="513" customFormat="1" ht="15.75" spans="1:2">
      <c r="A176" s="530" t="s">
        <v>249</v>
      </c>
      <c r="B176" s="532">
        <v>782</v>
      </c>
    </row>
    <row r="177" s="513" customFormat="1" ht="15.75" spans="1:2">
      <c r="A177" s="530" t="s">
        <v>250</v>
      </c>
      <c r="B177" s="532">
        <v>63</v>
      </c>
    </row>
    <row r="178" s="513" customFormat="1" ht="15.75" spans="1:2">
      <c r="A178" s="530" t="s">
        <v>251</v>
      </c>
      <c r="B178" s="532">
        <v>11</v>
      </c>
    </row>
    <row r="179" s="513" customFormat="1" ht="31.5" spans="1:2">
      <c r="A179" s="530" t="s">
        <v>252</v>
      </c>
      <c r="B179" s="532">
        <v>10</v>
      </c>
    </row>
    <row r="180" s="513" customFormat="1" ht="15.75" spans="1:4">
      <c r="A180" s="530" t="s">
        <v>253</v>
      </c>
      <c r="B180" s="532">
        <f>SUM(B181:B181)</f>
        <v>4</v>
      </c>
      <c r="D180" s="513">
        <v>4.43</v>
      </c>
    </row>
    <row r="181" s="513" customFormat="1" ht="15.75" spans="1:2">
      <c r="A181" s="530" t="s">
        <v>254</v>
      </c>
      <c r="B181" s="532">
        <v>4</v>
      </c>
    </row>
    <row r="182" s="513" customFormat="1" ht="15.75" spans="1:4">
      <c r="A182" s="530" t="s">
        <v>255</v>
      </c>
      <c r="B182" s="532">
        <f>SUM(B183:B184)</f>
        <v>4769</v>
      </c>
      <c r="D182" s="513">
        <v>4768.56</v>
      </c>
    </row>
    <row r="183" s="513" customFormat="1" ht="15.75" spans="1:2">
      <c r="A183" s="530" t="s">
        <v>256</v>
      </c>
      <c r="B183" s="532">
        <v>1636</v>
      </c>
    </row>
    <row r="184" s="513" customFormat="1" ht="15.75" spans="1:2">
      <c r="A184" s="530" t="s">
        <v>257</v>
      </c>
      <c r="B184" s="532">
        <v>3133</v>
      </c>
    </row>
    <row r="185" s="513" customFormat="1" ht="31.5" spans="1:4">
      <c r="A185" s="530" t="s">
        <v>258</v>
      </c>
      <c r="B185" s="532">
        <f>SUM(B186:B186)</f>
        <v>246</v>
      </c>
      <c r="D185" s="513">
        <v>245.92</v>
      </c>
    </row>
    <row r="186" s="513" customFormat="1" ht="31.5" spans="1:2">
      <c r="A186" s="530" t="s">
        <v>259</v>
      </c>
      <c r="B186" s="532">
        <v>246</v>
      </c>
    </row>
    <row r="187" s="513" customFormat="1" ht="15.75" spans="1:4">
      <c r="A187" s="530" t="s">
        <v>260</v>
      </c>
      <c r="B187" s="532">
        <f>SUM(B188)</f>
        <v>66</v>
      </c>
      <c r="D187" s="513">
        <v>66.4</v>
      </c>
    </row>
    <row r="188" s="513" customFormat="1" ht="15.75" spans="1:2">
      <c r="A188" s="530" t="s">
        <v>261</v>
      </c>
      <c r="B188" s="532">
        <v>66</v>
      </c>
    </row>
    <row r="189" s="516" customFormat="1" ht="15.75" spans="1:4">
      <c r="A189" s="530" t="s">
        <v>262</v>
      </c>
      <c r="B189" s="532">
        <f>SUM(B190)</f>
        <v>16</v>
      </c>
      <c r="D189" s="516">
        <v>16.23</v>
      </c>
    </row>
    <row r="190" s="516" customFormat="1" ht="15.75" spans="1:2">
      <c r="A190" s="530" t="s">
        <v>263</v>
      </c>
      <c r="B190" s="532">
        <v>16</v>
      </c>
    </row>
    <row r="191" s="513" customFormat="1" ht="15.75" spans="1:4">
      <c r="A191" s="530" t="s">
        <v>264</v>
      </c>
      <c r="B191" s="532">
        <f>SUM(B192:B193)</f>
        <v>361</v>
      </c>
      <c r="D191" s="513">
        <v>360.73</v>
      </c>
    </row>
    <row r="192" s="513" customFormat="1" ht="15.75" spans="1:2">
      <c r="A192" s="530" t="s">
        <v>129</v>
      </c>
      <c r="B192" s="532">
        <v>219</v>
      </c>
    </row>
    <row r="193" s="513" customFormat="1" ht="15.75" spans="1:2">
      <c r="A193" s="530" t="s">
        <v>131</v>
      </c>
      <c r="B193" s="532">
        <v>142</v>
      </c>
    </row>
    <row r="194" s="513" customFormat="1" ht="15.75" spans="1:4">
      <c r="A194" s="530" t="s">
        <v>265</v>
      </c>
      <c r="B194" s="532">
        <f>SUM(B195)</f>
        <v>103</v>
      </c>
      <c r="D194" s="513">
        <f>64.61+38.83</f>
        <v>103.44</v>
      </c>
    </row>
    <row r="195" s="513" customFormat="1" ht="15.75" spans="1:2">
      <c r="A195" s="530" t="s">
        <v>266</v>
      </c>
      <c r="B195" s="532">
        <v>103</v>
      </c>
    </row>
    <row r="196" s="516" customFormat="1" ht="15.75" spans="1:4">
      <c r="A196" s="530" t="s">
        <v>267</v>
      </c>
      <c r="B196" s="532">
        <f>B197</f>
        <v>778</v>
      </c>
      <c r="D196" s="516">
        <v>777.55</v>
      </c>
    </row>
    <row r="197" s="513" customFormat="1" ht="15.75" spans="1:2">
      <c r="A197" s="530" t="s">
        <v>268</v>
      </c>
      <c r="B197" s="532">
        <f>SUM(B198:B199)</f>
        <v>778</v>
      </c>
    </row>
    <row r="198" s="513" customFormat="1" ht="15.75" spans="1:4">
      <c r="A198" s="530" t="s">
        <v>129</v>
      </c>
      <c r="B198" s="532">
        <v>116</v>
      </c>
      <c r="D198" s="513">
        <v>116.21</v>
      </c>
    </row>
    <row r="199" s="513" customFormat="1" ht="31.5" spans="1:4">
      <c r="A199" s="530" t="s">
        <v>269</v>
      </c>
      <c r="B199" s="532">
        <v>662</v>
      </c>
      <c r="D199" s="513">
        <v>661.34</v>
      </c>
    </row>
    <row r="200" s="516" customFormat="1" ht="15.75" spans="1:4">
      <c r="A200" s="533" t="s">
        <v>270</v>
      </c>
      <c r="B200" s="532">
        <f>B201+B206+B210+B213+B217+B219</f>
        <v>11833</v>
      </c>
      <c r="D200" s="516">
        <f>11828.96+3.59</f>
        <v>11832.55</v>
      </c>
    </row>
    <row r="201" s="513" customFormat="1" ht="15.75" spans="1:4">
      <c r="A201" s="530" t="s">
        <v>271</v>
      </c>
      <c r="B201" s="532">
        <f>SUM(B202:B205)</f>
        <v>4636</v>
      </c>
      <c r="D201" s="513">
        <v>4635.75</v>
      </c>
    </row>
    <row r="202" s="513" customFormat="1" ht="15.75" spans="1:2">
      <c r="A202" s="530" t="s">
        <v>129</v>
      </c>
      <c r="B202" s="532">
        <v>509</v>
      </c>
    </row>
    <row r="203" s="513" customFormat="1" ht="15.75" spans="1:2">
      <c r="A203" s="530" t="s">
        <v>131</v>
      </c>
      <c r="B203" s="532">
        <v>4116</v>
      </c>
    </row>
    <row r="204" s="513" customFormat="1" customHeight="1" spans="1:2">
      <c r="A204" s="530" t="s">
        <v>272</v>
      </c>
      <c r="B204" s="532">
        <v>1</v>
      </c>
    </row>
    <row r="205" s="513" customFormat="1" ht="15.75" spans="1:2">
      <c r="A205" s="530" t="s">
        <v>273</v>
      </c>
      <c r="B205" s="532">
        <v>10</v>
      </c>
    </row>
    <row r="206" s="513" customFormat="1" ht="15.75" spans="1:4">
      <c r="A206" s="530" t="s">
        <v>274</v>
      </c>
      <c r="B206" s="532">
        <f>SUM(B207:B209)</f>
        <v>1408</v>
      </c>
      <c r="D206" s="513">
        <v>1407.97</v>
      </c>
    </row>
    <row r="207" s="513" customFormat="1" ht="15.75" spans="1:2">
      <c r="A207" s="530" t="s">
        <v>129</v>
      </c>
      <c r="B207" s="532">
        <v>270</v>
      </c>
    </row>
    <row r="208" s="513" customFormat="1" ht="15.75" spans="1:2">
      <c r="A208" s="530" t="s">
        <v>275</v>
      </c>
      <c r="B208" s="532">
        <v>1135</v>
      </c>
    </row>
    <row r="209" s="513" customFormat="1" ht="15.75" spans="1:2">
      <c r="A209" s="530" t="s">
        <v>276</v>
      </c>
      <c r="B209" s="532">
        <v>3</v>
      </c>
    </row>
    <row r="210" s="513" customFormat="1" ht="15.75" spans="1:4">
      <c r="A210" s="530" t="s">
        <v>277</v>
      </c>
      <c r="B210" s="532">
        <f>SUM(B211:B212)</f>
        <v>354</v>
      </c>
      <c r="D210" s="513">
        <f>350.36+3.59</f>
        <v>353.95</v>
      </c>
    </row>
    <row r="211" s="513" customFormat="1" ht="15.75" spans="1:2">
      <c r="A211" s="530" t="s">
        <v>129</v>
      </c>
      <c r="B211" s="532">
        <v>94</v>
      </c>
    </row>
    <row r="212" s="513" customFormat="1" ht="15.75" spans="1:2">
      <c r="A212" s="530" t="s">
        <v>278</v>
      </c>
      <c r="B212" s="532">
        <v>260</v>
      </c>
    </row>
    <row r="213" s="513" customFormat="1" ht="31.5" spans="1:4">
      <c r="A213" s="530" t="s">
        <v>279</v>
      </c>
      <c r="B213" s="532">
        <f>SUM(B214:B216)</f>
        <v>452</v>
      </c>
      <c r="D213" s="513">
        <v>451.55</v>
      </c>
    </row>
    <row r="214" s="513" customFormat="1" ht="15.75" spans="1:4">
      <c r="A214" s="530" t="s">
        <v>280</v>
      </c>
      <c r="B214" s="532">
        <v>5</v>
      </c>
      <c r="D214" s="513">
        <v>5</v>
      </c>
    </row>
    <row r="215" s="513" customFormat="1" ht="15.75" spans="1:4">
      <c r="A215" s="530" t="s">
        <v>281</v>
      </c>
      <c r="B215" s="532">
        <v>43</v>
      </c>
      <c r="D215" s="513">
        <v>42.46</v>
      </c>
    </row>
    <row r="216" s="513" customFormat="1" ht="31.5" spans="1:4">
      <c r="A216" s="530" t="s">
        <v>282</v>
      </c>
      <c r="B216" s="532">
        <v>404</v>
      </c>
      <c r="D216" s="513">
        <v>404.09</v>
      </c>
    </row>
    <row r="217" s="513" customFormat="1" ht="15.75" spans="1:4">
      <c r="A217" s="530" t="s">
        <v>283</v>
      </c>
      <c r="B217" s="532">
        <f>SUM(B218:B218)</f>
        <v>3263</v>
      </c>
      <c r="D217" s="513">
        <v>3263.33</v>
      </c>
    </row>
    <row r="218" s="513" customFormat="1" ht="31.5" spans="1:2">
      <c r="A218" s="530" t="s">
        <v>284</v>
      </c>
      <c r="B218" s="532">
        <v>3263</v>
      </c>
    </row>
    <row r="219" s="513" customFormat="1" ht="15.75" spans="1:4">
      <c r="A219" s="530" t="s">
        <v>285</v>
      </c>
      <c r="B219" s="532">
        <f>B220</f>
        <v>1720</v>
      </c>
      <c r="D219" s="513">
        <v>1720</v>
      </c>
    </row>
    <row r="220" s="513" customFormat="1" ht="15.75" spans="1:2">
      <c r="A220" s="530" t="s">
        <v>286</v>
      </c>
      <c r="B220" s="532">
        <v>1720</v>
      </c>
    </row>
    <row r="221" s="513" customFormat="1" ht="15.75" spans="1:4">
      <c r="A221" s="530" t="s">
        <v>287</v>
      </c>
      <c r="B221" s="532">
        <f>B222</f>
        <v>386</v>
      </c>
      <c r="D221" s="513">
        <v>386.4</v>
      </c>
    </row>
    <row r="222" s="513" customFormat="1" ht="15.75" spans="1:2">
      <c r="A222" s="530" t="s">
        <v>288</v>
      </c>
      <c r="B222" s="532">
        <f>SUM(B223:B224)</f>
        <v>386</v>
      </c>
    </row>
    <row r="223" s="513" customFormat="1" ht="15.75" spans="1:4">
      <c r="A223" s="530" t="s">
        <v>129</v>
      </c>
      <c r="B223" s="532">
        <v>162</v>
      </c>
      <c r="D223" s="513">
        <v>162.51</v>
      </c>
    </row>
    <row r="224" s="513" customFormat="1" ht="15.75" spans="1:4">
      <c r="A224" s="530" t="s">
        <v>289</v>
      </c>
      <c r="B224" s="532">
        <v>224</v>
      </c>
      <c r="D224" s="513">
        <v>223.89</v>
      </c>
    </row>
    <row r="225" s="513" customFormat="1" ht="15.75" spans="1:2">
      <c r="A225" s="530" t="s">
        <v>290</v>
      </c>
      <c r="B225" s="532">
        <f>B226</f>
        <v>113</v>
      </c>
    </row>
    <row r="226" s="513" customFormat="1" ht="15.75" spans="1:2">
      <c r="A226" s="530" t="s">
        <v>291</v>
      </c>
      <c r="B226" s="532">
        <f>SUM(B227:B227)</f>
        <v>113</v>
      </c>
    </row>
    <row r="227" s="513" customFormat="1" ht="15.75" spans="1:2">
      <c r="A227" s="530" t="s">
        <v>129</v>
      </c>
      <c r="B227" s="532">
        <v>113</v>
      </c>
    </row>
    <row r="228" s="513" customFormat="1" ht="31.5" spans="1:2">
      <c r="A228" s="530" t="s">
        <v>292</v>
      </c>
      <c r="B228" s="532">
        <f>B229</f>
        <v>672</v>
      </c>
    </row>
    <row r="229" s="513" customFormat="1" ht="15.75" spans="1:2">
      <c r="A229" s="530" t="s">
        <v>293</v>
      </c>
      <c r="B229" s="532">
        <f>SUM(B230:B231)</f>
        <v>672</v>
      </c>
    </row>
    <row r="230" s="513" customFormat="1" ht="15.75" spans="1:2">
      <c r="A230" s="530" t="s">
        <v>129</v>
      </c>
      <c r="B230" s="532">
        <v>185</v>
      </c>
    </row>
    <row r="231" s="513" customFormat="1" ht="15.75" spans="1:2">
      <c r="A231" s="530" t="s">
        <v>131</v>
      </c>
      <c r="B231" s="532">
        <v>487</v>
      </c>
    </row>
    <row r="232" s="513" customFormat="1" ht="15.75" spans="1:2">
      <c r="A232" s="530" t="s">
        <v>294</v>
      </c>
      <c r="B232" s="532">
        <f>B233</f>
        <v>6278</v>
      </c>
    </row>
    <row r="233" s="513" customFormat="1" ht="15.75" spans="1:2">
      <c r="A233" s="530" t="s">
        <v>295</v>
      </c>
      <c r="B233" s="532">
        <f>SUM(B234:B234)</f>
        <v>6278</v>
      </c>
    </row>
    <row r="234" s="513" customFormat="1" ht="15.75" spans="1:2">
      <c r="A234" s="530" t="s">
        <v>296</v>
      </c>
      <c r="B234" s="532">
        <v>6278</v>
      </c>
    </row>
    <row r="235" s="513" customFormat="1" ht="15.75" spans="1:2">
      <c r="A235" s="530" t="s">
        <v>297</v>
      </c>
      <c r="B235" s="532">
        <f>B236+B239</f>
        <v>212</v>
      </c>
    </row>
    <row r="236" s="513" customFormat="1" ht="15.75" spans="1:2">
      <c r="A236" s="530" t="s">
        <v>298</v>
      </c>
      <c r="B236" s="532">
        <f>SUM(B237:B238)</f>
        <v>201</v>
      </c>
    </row>
    <row r="237" s="513" customFormat="1" ht="15.75" spans="1:2">
      <c r="A237" s="530" t="s">
        <v>129</v>
      </c>
      <c r="B237" s="532">
        <v>200</v>
      </c>
    </row>
    <row r="238" s="513" customFormat="1" ht="15.75" spans="1:2">
      <c r="A238" s="530" t="s">
        <v>131</v>
      </c>
      <c r="B238" s="532">
        <v>1</v>
      </c>
    </row>
    <row r="239" s="513" customFormat="1" ht="15.75" spans="1:2">
      <c r="A239" s="530" t="s">
        <v>299</v>
      </c>
      <c r="B239" s="532">
        <f>B240</f>
        <v>11</v>
      </c>
    </row>
    <row r="240" s="513" customFormat="1" ht="15.75" spans="1:2">
      <c r="A240" s="530" t="s">
        <v>300</v>
      </c>
      <c r="B240" s="532">
        <v>11</v>
      </c>
    </row>
    <row r="241" s="513" customFormat="1" ht="31.5" spans="1:2">
      <c r="A241" s="530" t="s">
        <v>301</v>
      </c>
      <c r="B241" s="532">
        <f>B242+B246+B249+B253+B251</f>
        <v>1131</v>
      </c>
    </row>
    <row r="242" s="513" customFormat="1" ht="15.75" spans="1:2">
      <c r="A242" s="530" t="s">
        <v>302</v>
      </c>
      <c r="B242" s="532">
        <f>SUM(B243:B245)</f>
        <v>544</v>
      </c>
    </row>
    <row r="243" s="513" customFormat="1" ht="15.75" spans="1:2">
      <c r="A243" s="530" t="s">
        <v>129</v>
      </c>
      <c r="B243" s="532">
        <v>384</v>
      </c>
    </row>
    <row r="244" s="513" customFormat="1" ht="15.75" spans="1:2">
      <c r="A244" s="530" t="s">
        <v>149</v>
      </c>
      <c r="B244" s="532">
        <v>55</v>
      </c>
    </row>
    <row r="245" s="513" customFormat="1" ht="15.75" spans="1:2">
      <c r="A245" s="530" t="s">
        <v>131</v>
      </c>
      <c r="B245" s="532">
        <v>105</v>
      </c>
    </row>
    <row r="246" s="513" customFormat="1" ht="15.75" spans="1:2">
      <c r="A246" s="530" t="s">
        <v>303</v>
      </c>
      <c r="B246" s="532">
        <f>SUM(B247:B248)</f>
        <v>371</v>
      </c>
    </row>
    <row r="247" s="513" customFormat="1" ht="15.75" spans="1:2">
      <c r="A247" s="530" t="s">
        <v>129</v>
      </c>
      <c r="B247" s="532">
        <v>133</v>
      </c>
    </row>
    <row r="248" s="513" customFormat="1" ht="15.75" spans="1:2">
      <c r="A248" s="530" t="s">
        <v>149</v>
      </c>
      <c r="B248" s="532">
        <v>238</v>
      </c>
    </row>
    <row r="249" s="513" customFormat="1" ht="15.75" spans="1:2">
      <c r="A249" s="530" t="s">
        <v>304</v>
      </c>
      <c r="B249" s="532">
        <f>SUM(B250:B250)</f>
        <v>105</v>
      </c>
    </row>
    <row r="250" s="513" customFormat="1" ht="15.75" spans="1:2">
      <c r="A250" s="530" t="s">
        <v>129</v>
      </c>
      <c r="B250" s="532">
        <v>105</v>
      </c>
    </row>
    <row r="251" s="513" customFormat="1" ht="31.5" spans="1:2">
      <c r="A251" s="530" t="s">
        <v>305</v>
      </c>
      <c r="B251" s="532">
        <f>SUM(B252:B252)</f>
        <v>11</v>
      </c>
    </row>
    <row r="252" s="513" customFormat="1" ht="15.75" spans="1:2">
      <c r="A252" s="530" t="s">
        <v>306</v>
      </c>
      <c r="B252" s="532">
        <v>11</v>
      </c>
    </row>
    <row r="253" s="513" customFormat="1" ht="31.5" spans="1:2">
      <c r="A253" s="530" t="s">
        <v>307</v>
      </c>
      <c r="B253" s="532">
        <f>SUM(B254)</f>
        <v>100</v>
      </c>
    </row>
    <row r="254" s="513" customFormat="1" ht="31.5" spans="1:2">
      <c r="A254" s="530" t="s">
        <v>308</v>
      </c>
      <c r="B254" s="532">
        <v>100</v>
      </c>
    </row>
    <row r="255" s="513" customFormat="1" ht="15.75" spans="1:2">
      <c r="A255" s="530" t="s">
        <v>309</v>
      </c>
      <c r="B255" s="532">
        <v>200</v>
      </c>
    </row>
    <row r="256" s="513" customFormat="1" ht="15.75" spans="1:2">
      <c r="A256" s="530" t="s">
        <v>310</v>
      </c>
      <c r="B256" s="532">
        <f>B257</f>
        <v>12697</v>
      </c>
    </row>
    <row r="257" s="513" customFormat="1" ht="15.75" spans="1:2">
      <c r="A257" s="530" t="s">
        <v>311</v>
      </c>
      <c r="B257" s="532">
        <f>SUM(B258:B258)</f>
        <v>12697</v>
      </c>
    </row>
    <row r="258" s="513" customFormat="1" ht="15.75" spans="1:2">
      <c r="A258" s="530" t="s">
        <v>312</v>
      </c>
      <c r="B258" s="532">
        <v>12697</v>
      </c>
    </row>
    <row r="259" s="513" customFormat="1" ht="15.75" spans="1:2">
      <c r="A259" s="530" t="s">
        <v>313</v>
      </c>
      <c r="B259" s="532">
        <f>B260</f>
        <v>785</v>
      </c>
    </row>
    <row r="260" s="513" customFormat="1" ht="31.5" spans="1:2">
      <c r="A260" s="530" t="s">
        <v>314</v>
      </c>
      <c r="B260" s="532">
        <f>B261</f>
        <v>785</v>
      </c>
    </row>
    <row r="261" s="513" customFormat="1" ht="31.5" spans="1:2">
      <c r="A261" s="530" t="s">
        <v>315</v>
      </c>
      <c r="B261" s="532">
        <v>785</v>
      </c>
    </row>
    <row r="262" s="513" customFormat="1" ht="27.75" customHeight="1" spans="1:2">
      <c r="A262" s="534" t="s">
        <v>316</v>
      </c>
      <c r="B262" s="535">
        <f>B7+B73+B76+B86+B99+B105+B120+B163+B196+B200+B221+B225+B228+B232+B235+B241+B256+B259+B255</f>
        <v>117492</v>
      </c>
    </row>
  </sheetData>
  <mergeCells count="3">
    <mergeCell ref="A2:B2"/>
    <mergeCell ref="A5:A6"/>
    <mergeCell ref="B5:B6"/>
  </mergeCells>
  <printOptions horizontalCentered="1"/>
  <pageMargins left="0.354330708661417" right="0.196850393700787" top="0.15748031496063" bottom="0.354330708661417" header="0.196850393700787" footer="0.31496062992126"/>
  <pageSetup paperSize="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E34"/>
  <sheetViews>
    <sheetView showZeros="0" workbookViewId="0">
      <pane ySplit="4" topLeftCell="A5" activePane="bottomLeft" state="frozen"/>
      <selection/>
      <selection pane="bottomLeft" activeCell="G11" sqref="G11"/>
    </sheetView>
  </sheetViews>
  <sheetFormatPr defaultColWidth="9" defaultRowHeight="15.75" outlineLevelCol="4"/>
  <cols>
    <col min="1" max="1" width="40.375" style="487" customWidth="1"/>
    <col min="2" max="2" width="15.625" style="487" customWidth="1"/>
    <col min="3" max="3" width="40.375" style="487" customWidth="1"/>
    <col min="4" max="4" width="15.625" style="487" customWidth="1"/>
    <col min="5" max="5" width="9.5" style="488" customWidth="1"/>
    <col min="6" max="256" width="9" style="488"/>
    <col min="257" max="257" width="43.625" style="488" customWidth="1"/>
    <col min="258" max="258" width="19.25" style="488" customWidth="1"/>
    <col min="259" max="259" width="43.625" style="488" customWidth="1"/>
    <col min="260" max="260" width="19.25" style="488" customWidth="1"/>
    <col min="261" max="261" width="9.5" style="488" customWidth="1"/>
    <col min="262" max="512" width="9" style="488"/>
    <col min="513" max="513" width="43.625" style="488" customWidth="1"/>
    <col min="514" max="514" width="19.25" style="488" customWidth="1"/>
    <col min="515" max="515" width="43.625" style="488" customWidth="1"/>
    <col min="516" max="516" width="19.25" style="488" customWidth="1"/>
    <col min="517" max="517" width="9.5" style="488" customWidth="1"/>
    <col min="518" max="768" width="9" style="488"/>
    <col min="769" max="769" width="43.625" style="488" customWidth="1"/>
    <col min="770" max="770" width="19.25" style="488" customWidth="1"/>
    <col min="771" max="771" width="43.625" style="488" customWidth="1"/>
    <col min="772" max="772" width="19.25" style="488" customWidth="1"/>
    <col min="773" max="773" width="9.5" style="488" customWidth="1"/>
    <col min="774" max="1024" width="9" style="488"/>
    <col min="1025" max="1025" width="43.625" style="488" customWidth="1"/>
    <col min="1026" max="1026" width="19.25" style="488" customWidth="1"/>
    <col min="1027" max="1027" width="43.625" style="488" customWidth="1"/>
    <col min="1028" max="1028" width="19.25" style="488" customWidth="1"/>
    <col min="1029" max="1029" width="9.5" style="488" customWidth="1"/>
    <col min="1030" max="1280" width="9" style="488"/>
    <col min="1281" max="1281" width="43.625" style="488" customWidth="1"/>
    <col min="1282" max="1282" width="19.25" style="488" customWidth="1"/>
    <col min="1283" max="1283" width="43.625" style="488" customWidth="1"/>
    <col min="1284" max="1284" width="19.25" style="488" customWidth="1"/>
    <col min="1285" max="1285" width="9.5" style="488" customWidth="1"/>
    <col min="1286" max="1536" width="9" style="488"/>
    <col min="1537" max="1537" width="43.625" style="488" customWidth="1"/>
    <col min="1538" max="1538" width="19.25" style="488" customWidth="1"/>
    <col min="1539" max="1539" width="43.625" style="488" customWidth="1"/>
    <col min="1540" max="1540" width="19.25" style="488" customWidth="1"/>
    <col min="1541" max="1541" width="9.5" style="488" customWidth="1"/>
    <col min="1542" max="1792" width="9" style="488"/>
    <col min="1793" max="1793" width="43.625" style="488" customWidth="1"/>
    <col min="1794" max="1794" width="19.25" style="488" customWidth="1"/>
    <col min="1795" max="1795" width="43.625" style="488" customWidth="1"/>
    <col min="1796" max="1796" width="19.25" style="488" customWidth="1"/>
    <col min="1797" max="1797" width="9.5" style="488" customWidth="1"/>
    <col min="1798" max="2048" width="9" style="488"/>
    <col min="2049" max="2049" width="43.625" style="488" customWidth="1"/>
    <col min="2050" max="2050" width="19.25" style="488" customWidth="1"/>
    <col min="2051" max="2051" width="43.625" style="488" customWidth="1"/>
    <col min="2052" max="2052" width="19.25" style="488" customWidth="1"/>
    <col min="2053" max="2053" width="9.5" style="488" customWidth="1"/>
    <col min="2054" max="2304" width="9" style="488"/>
    <col min="2305" max="2305" width="43.625" style="488" customWidth="1"/>
    <col min="2306" max="2306" width="19.25" style="488" customWidth="1"/>
    <col min="2307" max="2307" width="43.625" style="488" customWidth="1"/>
    <col min="2308" max="2308" width="19.25" style="488" customWidth="1"/>
    <col min="2309" max="2309" width="9.5" style="488" customWidth="1"/>
    <col min="2310" max="2560" width="9" style="488"/>
    <col min="2561" max="2561" width="43.625" style="488" customWidth="1"/>
    <col min="2562" max="2562" width="19.25" style="488" customWidth="1"/>
    <col min="2563" max="2563" width="43.625" style="488" customWidth="1"/>
    <col min="2564" max="2564" width="19.25" style="488" customWidth="1"/>
    <col min="2565" max="2565" width="9.5" style="488" customWidth="1"/>
    <col min="2566" max="2816" width="9" style="488"/>
    <col min="2817" max="2817" width="43.625" style="488" customWidth="1"/>
    <col min="2818" max="2818" width="19.25" style="488" customWidth="1"/>
    <col min="2819" max="2819" width="43.625" style="488" customWidth="1"/>
    <col min="2820" max="2820" width="19.25" style="488" customWidth="1"/>
    <col min="2821" max="2821" width="9.5" style="488" customWidth="1"/>
    <col min="2822" max="3072" width="9" style="488"/>
    <col min="3073" max="3073" width="43.625" style="488" customWidth="1"/>
    <col min="3074" max="3074" width="19.25" style="488" customWidth="1"/>
    <col min="3075" max="3075" width="43.625" style="488" customWidth="1"/>
    <col min="3076" max="3076" width="19.25" style="488" customWidth="1"/>
    <col min="3077" max="3077" width="9.5" style="488" customWidth="1"/>
    <col min="3078" max="3328" width="9" style="488"/>
    <col min="3329" max="3329" width="43.625" style="488" customWidth="1"/>
    <col min="3330" max="3330" width="19.25" style="488" customWidth="1"/>
    <col min="3331" max="3331" width="43.625" style="488" customWidth="1"/>
    <col min="3332" max="3332" width="19.25" style="488" customWidth="1"/>
    <col min="3333" max="3333" width="9.5" style="488" customWidth="1"/>
    <col min="3334" max="3584" width="9" style="488"/>
    <col min="3585" max="3585" width="43.625" style="488" customWidth="1"/>
    <col min="3586" max="3586" width="19.25" style="488" customWidth="1"/>
    <col min="3587" max="3587" width="43.625" style="488" customWidth="1"/>
    <col min="3588" max="3588" width="19.25" style="488" customWidth="1"/>
    <col min="3589" max="3589" width="9.5" style="488" customWidth="1"/>
    <col min="3590" max="3840" width="9" style="488"/>
    <col min="3841" max="3841" width="43.625" style="488" customWidth="1"/>
    <col min="3842" max="3842" width="19.25" style="488" customWidth="1"/>
    <col min="3843" max="3843" width="43.625" style="488" customWidth="1"/>
    <col min="3844" max="3844" width="19.25" style="488" customWidth="1"/>
    <col min="3845" max="3845" width="9.5" style="488" customWidth="1"/>
    <col min="3846" max="4096" width="9" style="488"/>
    <col min="4097" max="4097" width="43.625" style="488" customWidth="1"/>
    <col min="4098" max="4098" width="19.25" style="488" customWidth="1"/>
    <col min="4099" max="4099" width="43.625" style="488" customWidth="1"/>
    <col min="4100" max="4100" width="19.25" style="488" customWidth="1"/>
    <col min="4101" max="4101" width="9.5" style="488" customWidth="1"/>
    <col min="4102" max="4352" width="9" style="488"/>
    <col min="4353" max="4353" width="43.625" style="488" customWidth="1"/>
    <col min="4354" max="4354" width="19.25" style="488" customWidth="1"/>
    <col min="4355" max="4355" width="43.625" style="488" customWidth="1"/>
    <col min="4356" max="4356" width="19.25" style="488" customWidth="1"/>
    <col min="4357" max="4357" width="9.5" style="488" customWidth="1"/>
    <col min="4358" max="4608" width="9" style="488"/>
    <col min="4609" max="4609" width="43.625" style="488" customWidth="1"/>
    <col min="4610" max="4610" width="19.25" style="488" customWidth="1"/>
    <col min="4611" max="4611" width="43.625" style="488" customWidth="1"/>
    <col min="4612" max="4612" width="19.25" style="488" customWidth="1"/>
    <col min="4613" max="4613" width="9.5" style="488" customWidth="1"/>
    <col min="4614" max="4864" width="9" style="488"/>
    <col min="4865" max="4865" width="43.625" style="488" customWidth="1"/>
    <col min="4866" max="4866" width="19.25" style="488" customWidth="1"/>
    <col min="4867" max="4867" width="43.625" style="488" customWidth="1"/>
    <col min="4868" max="4868" width="19.25" style="488" customWidth="1"/>
    <col min="4869" max="4869" width="9.5" style="488" customWidth="1"/>
    <col min="4870" max="5120" width="9" style="488"/>
    <col min="5121" max="5121" width="43.625" style="488" customWidth="1"/>
    <col min="5122" max="5122" width="19.25" style="488" customWidth="1"/>
    <col min="5123" max="5123" width="43.625" style="488" customWidth="1"/>
    <col min="5124" max="5124" width="19.25" style="488" customWidth="1"/>
    <col min="5125" max="5125" width="9.5" style="488" customWidth="1"/>
    <col min="5126" max="5376" width="9" style="488"/>
    <col min="5377" max="5377" width="43.625" style="488" customWidth="1"/>
    <col min="5378" max="5378" width="19.25" style="488" customWidth="1"/>
    <col min="5379" max="5379" width="43.625" style="488" customWidth="1"/>
    <col min="5380" max="5380" width="19.25" style="488" customWidth="1"/>
    <col min="5381" max="5381" width="9.5" style="488" customWidth="1"/>
    <col min="5382" max="5632" width="9" style="488"/>
    <col min="5633" max="5633" width="43.625" style="488" customWidth="1"/>
    <col min="5634" max="5634" width="19.25" style="488" customWidth="1"/>
    <col min="5635" max="5635" width="43.625" style="488" customWidth="1"/>
    <col min="5636" max="5636" width="19.25" style="488" customWidth="1"/>
    <col min="5637" max="5637" width="9.5" style="488" customWidth="1"/>
    <col min="5638" max="5888" width="9" style="488"/>
    <col min="5889" max="5889" width="43.625" style="488" customWidth="1"/>
    <col min="5890" max="5890" width="19.25" style="488" customWidth="1"/>
    <col min="5891" max="5891" width="43.625" style="488" customWidth="1"/>
    <col min="5892" max="5892" width="19.25" style="488" customWidth="1"/>
    <col min="5893" max="5893" width="9.5" style="488" customWidth="1"/>
    <col min="5894" max="6144" width="9" style="488"/>
    <col min="6145" max="6145" width="43.625" style="488" customWidth="1"/>
    <col min="6146" max="6146" width="19.25" style="488" customWidth="1"/>
    <col min="6147" max="6147" width="43.625" style="488" customWidth="1"/>
    <col min="6148" max="6148" width="19.25" style="488" customWidth="1"/>
    <col min="6149" max="6149" width="9.5" style="488" customWidth="1"/>
    <col min="6150" max="6400" width="9" style="488"/>
    <col min="6401" max="6401" width="43.625" style="488" customWidth="1"/>
    <col min="6402" max="6402" width="19.25" style="488" customWidth="1"/>
    <col min="6403" max="6403" width="43.625" style="488" customWidth="1"/>
    <col min="6404" max="6404" width="19.25" style="488" customWidth="1"/>
    <col min="6405" max="6405" width="9.5" style="488" customWidth="1"/>
    <col min="6406" max="6656" width="9" style="488"/>
    <col min="6657" max="6657" width="43.625" style="488" customWidth="1"/>
    <col min="6658" max="6658" width="19.25" style="488" customWidth="1"/>
    <col min="6659" max="6659" width="43.625" style="488" customWidth="1"/>
    <col min="6660" max="6660" width="19.25" style="488" customWidth="1"/>
    <col min="6661" max="6661" width="9.5" style="488" customWidth="1"/>
    <col min="6662" max="6912" width="9" style="488"/>
    <col min="6913" max="6913" width="43.625" style="488" customWidth="1"/>
    <col min="6914" max="6914" width="19.25" style="488" customWidth="1"/>
    <col min="6915" max="6915" width="43.625" style="488" customWidth="1"/>
    <col min="6916" max="6916" width="19.25" style="488" customWidth="1"/>
    <col min="6917" max="6917" width="9.5" style="488" customWidth="1"/>
    <col min="6918" max="7168" width="9" style="488"/>
    <col min="7169" max="7169" width="43.625" style="488" customWidth="1"/>
    <col min="7170" max="7170" width="19.25" style="488" customWidth="1"/>
    <col min="7171" max="7171" width="43.625" style="488" customWidth="1"/>
    <col min="7172" max="7172" width="19.25" style="488" customWidth="1"/>
    <col min="7173" max="7173" width="9.5" style="488" customWidth="1"/>
    <col min="7174" max="7424" width="9" style="488"/>
    <col min="7425" max="7425" width="43.625" style="488" customWidth="1"/>
    <col min="7426" max="7426" width="19.25" style="488" customWidth="1"/>
    <col min="7427" max="7427" width="43.625" style="488" customWidth="1"/>
    <col min="7428" max="7428" width="19.25" style="488" customWidth="1"/>
    <col min="7429" max="7429" width="9.5" style="488" customWidth="1"/>
    <col min="7430" max="7680" width="9" style="488"/>
    <col min="7681" max="7681" width="43.625" style="488" customWidth="1"/>
    <col min="7682" max="7682" width="19.25" style="488" customWidth="1"/>
    <col min="7683" max="7683" width="43.625" style="488" customWidth="1"/>
    <col min="7684" max="7684" width="19.25" style="488" customWidth="1"/>
    <col min="7685" max="7685" width="9.5" style="488" customWidth="1"/>
    <col min="7686" max="7936" width="9" style="488"/>
    <col min="7937" max="7937" width="43.625" style="488" customWidth="1"/>
    <col min="7938" max="7938" width="19.25" style="488" customWidth="1"/>
    <col min="7939" max="7939" width="43.625" style="488" customWidth="1"/>
    <col min="7940" max="7940" width="19.25" style="488" customWidth="1"/>
    <col min="7941" max="7941" width="9.5" style="488" customWidth="1"/>
    <col min="7942" max="8192" width="9" style="488"/>
    <col min="8193" max="8193" width="43.625" style="488" customWidth="1"/>
    <col min="8194" max="8194" width="19.25" style="488" customWidth="1"/>
    <col min="8195" max="8195" width="43.625" style="488" customWidth="1"/>
    <col min="8196" max="8196" width="19.25" style="488" customWidth="1"/>
    <col min="8197" max="8197" width="9.5" style="488" customWidth="1"/>
    <col min="8198" max="8448" width="9" style="488"/>
    <col min="8449" max="8449" width="43.625" style="488" customWidth="1"/>
    <col min="8450" max="8450" width="19.25" style="488" customWidth="1"/>
    <col min="8451" max="8451" width="43.625" style="488" customWidth="1"/>
    <col min="8452" max="8452" width="19.25" style="488" customWidth="1"/>
    <col min="8453" max="8453" width="9.5" style="488" customWidth="1"/>
    <col min="8454" max="8704" width="9" style="488"/>
    <col min="8705" max="8705" width="43.625" style="488" customWidth="1"/>
    <col min="8706" max="8706" width="19.25" style="488" customWidth="1"/>
    <col min="8707" max="8707" width="43.625" style="488" customWidth="1"/>
    <col min="8708" max="8708" width="19.25" style="488" customWidth="1"/>
    <col min="8709" max="8709" width="9.5" style="488" customWidth="1"/>
    <col min="8710" max="8960" width="9" style="488"/>
    <col min="8961" max="8961" width="43.625" style="488" customWidth="1"/>
    <col min="8962" max="8962" width="19.25" style="488" customWidth="1"/>
    <col min="8963" max="8963" width="43.625" style="488" customWidth="1"/>
    <col min="8964" max="8964" width="19.25" style="488" customWidth="1"/>
    <col min="8965" max="8965" width="9.5" style="488" customWidth="1"/>
    <col min="8966" max="9216" width="9" style="488"/>
    <col min="9217" max="9217" width="43.625" style="488" customWidth="1"/>
    <col min="9218" max="9218" width="19.25" style="488" customWidth="1"/>
    <col min="9219" max="9219" width="43.625" style="488" customWidth="1"/>
    <col min="9220" max="9220" width="19.25" style="488" customWidth="1"/>
    <col min="9221" max="9221" width="9.5" style="488" customWidth="1"/>
    <col min="9222" max="9472" width="9" style="488"/>
    <col min="9473" max="9473" width="43.625" style="488" customWidth="1"/>
    <col min="9474" max="9474" width="19.25" style="488" customWidth="1"/>
    <col min="9475" max="9475" width="43.625" style="488" customWidth="1"/>
    <col min="9476" max="9476" width="19.25" style="488" customWidth="1"/>
    <col min="9477" max="9477" width="9.5" style="488" customWidth="1"/>
    <col min="9478" max="9728" width="9" style="488"/>
    <col min="9729" max="9729" width="43.625" style="488" customWidth="1"/>
    <col min="9730" max="9730" width="19.25" style="488" customWidth="1"/>
    <col min="9731" max="9731" width="43.625" style="488" customWidth="1"/>
    <col min="9732" max="9732" width="19.25" style="488" customWidth="1"/>
    <col min="9733" max="9733" width="9.5" style="488" customWidth="1"/>
    <col min="9734" max="9984" width="9" style="488"/>
    <col min="9985" max="9985" width="43.625" style="488" customWidth="1"/>
    <col min="9986" max="9986" width="19.25" style="488" customWidth="1"/>
    <col min="9987" max="9987" width="43.625" style="488" customWidth="1"/>
    <col min="9988" max="9988" width="19.25" style="488" customWidth="1"/>
    <col min="9989" max="9989" width="9.5" style="488" customWidth="1"/>
    <col min="9990" max="10240" width="9" style="488"/>
    <col min="10241" max="10241" width="43.625" style="488" customWidth="1"/>
    <col min="10242" max="10242" width="19.25" style="488" customWidth="1"/>
    <col min="10243" max="10243" width="43.625" style="488" customWidth="1"/>
    <col min="10244" max="10244" width="19.25" style="488" customWidth="1"/>
    <col min="10245" max="10245" width="9.5" style="488" customWidth="1"/>
    <col min="10246" max="10496" width="9" style="488"/>
    <col min="10497" max="10497" width="43.625" style="488" customWidth="1"/>
    <col min="10498" max="10498" width="19.25" style="488" customWidth="1"/>
    <col min="10499" max="10499" width="43.625" style="488" customWidth="1"/>
    <col min="10500" max="10500" width="19.25" style="488" customWidth="1"/>
    <col min="10501" max="10501" width="9.5" style="488" customWidth="1"/>
    <col min="10502" max="10752" width="9" style="488"/>
    <col min="10753" max="10753" width="43.625" style="488" customWidth="1"/>
    <col min="10754" max="10754" width="19.25" style="488" customWidth="1"/>
    <col min="10755" max="10755" width="43.625" style="488" customWidth="1"/>
    <col min="10756" max="10756" width="19.25" style="488" customWidth="1"/>
    <col min="10757" max="10757" width="9.5" style="488" customWidth="1"/>
    <col min="10758" max="11008" width="9" style="488"/>
    <col min="11009" max="11009" width="43.625" style="488" customWidth="1"/>
    <col min="11010" max="11010" width="19.25" style="488" customWidth="1"/>
    <col min="11011" max="11011" width="43.625" style="488" customWidth="1"/>
    <col min="11012" max="11012" width="19.25" style="488" customWidth="1"/>
    <col min="11013" max="11013" width="9.5" style="488" customWidth="1"/>
    <col min="11014" max="11264" width="9" style="488"/>
    <col min="11265" max="11265" width="43.625" style="488" customWidth="1"/>
    <col min="11266" max="11266" width="19.25" style="488" customWidth="1"/>
    <col min="11267" max="11267" width="43.625" style="488" customWidth="1"/>
    <col min="11268" max="11268" width="19.25" style="488" customWidth="1"/>
    <col min="11269" max="11269" width="9.5" style="488" customWidth="1"/>
    <col min="11270" max="11520" width="9" style="488"/>
    <col min="11521" max="11521" width="43.625" style="488" customWidth="1"/>
    <col min="11522" max="11522" width="19.25" style="488" customWidth="1"/>
    <col min="11523" max="11523" width="43.625" style="488" customWidth="1"/>
    <col min="11524" max="11524" width="19.25" style="488" customWidth="1"/>
    <col min="11525" max="11525" width="9.5" style="488" customWidth="1"/>
    <col min="11526" max="11776" width="9" style="488"/>
    <col min="11777" max="11777" width="43.625" style="488" customWidth="1"/>
    <col min="11778" max="11778" width="19.25" style="488" customWidth="1"/>
    <col min="11779" max="11779" width="43.625" style="488" customWidth="1"/>
    <col min="11780" max="11780" width="19.25" style="488" customWidth="1"/>
    <col min="11781" max="11781" width="9.5" style="488" customWidth="1"/>
    <col min="11782" max="12032" width="9" style="488"/>
    <col min="12033" max="12033" width="43.625" style="488" customWidth="1"/>
    <col min="12034" max="12034" width="19.25" style="488" customWidth="1"/>
    <col min="12035" max="12035" width="43.625" style="488" customWidth="1"/>
    <col min="12036" max="12036" width="19.25" style="488" customWidth="1"/>
    <col min="12037" max="12037" width="9.5" style="488" customWidth="1"/>
    <col min="12038" max="12288" width="9" style="488"/>
    <col min="12289" max="12289" width="43.625" style="488" customWidth="1"/>
    <col min="12290" max="12290" width="19.25" style="488" customWidth="1"/>
    <col min="12291" max="12291" width="43.625" style="488" customWidth="1"/>
    <col min="12292" max="12292" width="19.25" style="488" customWidth="1"/>
    <col min="12293" max="12293" width="9.5" style="488" customWidth="1"/>
    <col min="12294" max="12544" width="9" style="488"/>
    <col min="12545" max="12545" width="43.625" style="488" customWidth="1"/>
    <col min="12546" max="12546" width="19.25" style="488" customWidth="1"/>
    <col min="12547" max="12547" width="43.625" style="488" customWidth="1"/>
    <col min="12548" max="12548" width="19.25" style="488" customWidth="1"/>
    <col min="12549" max="12549" width="9.5" style="488" customWidth="1"/>
    <col min="12550" max="12800" width="9" style="488"/>
    <col min="12801" max="12801" width="43.625" style="488" customWidth="1"/>
    <col min="12802" max="12802" width="19.25" style="488" customWidth="1"/>
    <col min="12803" max="12803" width="43.625" style="488" customWidth="1"/>
    <col min="12804" max="12804" width="19.25" style="488" customWidth="1"/>
    <col min="12805" max="12805" width="9.5" style="488" customWidth="1"/>
    <col min="12806" max="13056" width="9" style="488"/>
    <col min="13057" max="13057" width="43.625" style="488" customWidth="1"/>
    <col min="13058" max="13058" width="19.25" style="488" customWidth="1"/>
    <col min="13059" max="13059" width="43.625" style="488" customWidth="1"/>
    <col min="13060" max="13060" width="19.25" style="488" customWidth="1"/>
    <col min="13061" max="13061" width="9.5" style="488" customWidth="1"/>
    <col min="13062" max="13312" width="9" style="488"/>
    <col min="13313" max="13313" width="43.625" style="488" customWidth="1"/>
    <col min="13314" max="13314" width="19.25" style="488" customWidth="1"/>
    <col min="13315" max="13315" width="43.625" style="488" customWidth="1"/>
    <col min="13316" max="13316" width="19.25" style="488" customWidth="1"/>
    <col min="13317" max="13317" width="9.5" style="488" customWidth="1"/>
    <col min="13318" max="13568" width="9" style="488"/>
    <col min="13569" max="13569" width="43.625" style="488" customWidth="1"/>
    <col min="13570" max="13570" width="19.25" style="488" customWidth="1"/>
    <col min="13571" max="13571" width="43.625" style="488" customWidth="1"/>
    <col min="13572" max="13572" width="19.25" style="488" customWidth="1"/>
    <col min="13573" max="13573" width="9.5" style="488" customWidth="1"/>
    <col min="13574" max="13824" width="9" style="488"/>
    <col min="13825" max="13825" width="43.625" style="488" customWidth="1"/>
    <col min="13826" max="13826" width="19.25" style="488" customWidth="1"/>
    <col min="13827" max="13827" width="43.625" style="488" customWidth="1"/>
    <col min="13828" max="13828" width="19.25" style="488" customWidth="1"/>
    <col min="13829" max="13829" width="9.5" style="488" customWidth="1"/>
    <col min="13830" max="14080" width="9" style="488"/>
    <col min="14081" max="14081" width="43.625" style="488" customWidth="1"/>
    <col min="14082" max="14082" width="19.25" style="488" customWidth="1"/>
    <col min="14083" max="14083" width="43.625" style="488" customWidth="1"/>
    <col min="14084" max="14084" width="19.25" style="488" customWidth="1"/>
    <col min="14085" max="14085" width="9.5" style="488" customWidth="1"/>
    <col min="14086" max="14336" width="9" style="488"/>
    <col min="14337" max="14337" width="43.625" style="488" customWidth="1"/>
    <col min="14338" max="14338" width="19.25" style="488" customWidth="1"/>
    <col min="14339" max="14339" width="43.625" style="488" customWidth="1"/>
    <col min="14340" max="14340" width="19.25" style="488" customWidth="1"/>
    <col min="14341" max="14341" width="9.5" style="488" customWidth="1"/>
    <col min="14342" max="14592" width="9" style="488"/>
    <col min="14593" max="14593" width="43.625" style="488" customWidth="1"/>
    <col min="14594" max="14594" width="19.25" style="488" customWidth="1"/>
    <col min="14595" max="14595" width="43.625" style="488" customWidth="1"/>
    <col min="14596" max="14596" width="19.25" style="488" customWidth="1"/>
    <col min="14597" max="14597" width="9.5" style="488" customWidth="1"/>
    <col min="14598" max="14848" width="9" style="488"/>
    <col min="14849" max="14849" width="43.625" style="488" customWidth="1"/>
    <col min="14850" max="14850" width="19.25" style="488" customWidth="1"/>
    <col min="14851" max="14851" width="43.625" style="488" customWidth="1"/>
    <col min="14852" max="14852" width="19.25" style="488" customWidth="1"/>
    <col min="14853" max="14853" width="9.5" style="488" customWidth="1"/>
    <col min="14854" max="15104" width="9" style="488"/>
    <col min="15105" max="15105" width="43.625" style="488" customWidth="1"/>
    <col min="15106" max="15106" width="19.25" style="488" customWidth="1"/>
    <col min="15107" max="15107" width="43.625" style="488" customWidth="1"/>
    <col min="15108" max="15108" width="19.25" style="488" customWidth="1"/>
    <col min="15109" max="15109" width="9.5" style="488" customWidth="1"/>
    <col min="15110" max="15360" width="9" style="488"/>
    <col min="15361" max="15361" width="43.625" style="488" customWidth="1"/>
    <col min="15362" max="15362" width="19.25" style="488" customWidth="1"/>
    <col min="15363" max="15363" width="43.625" style="488" customWidth="1"/>
    <col min="15364" max="15364" width="19.25" style="488" customWidth="1"/>
    <col min="15365" max="15365" width="9.5" style="488" customWidth="1"/>
    <col min="15366" max="15616" width="9" style="488"/>
    <col min="15617" max="15617" width="43.625" style="488" customWidth="1"/>
    <col min="15618" max="15618" width="19.25" style="488" customWidth="1"/>
    <col min="15619" max="15619" width="43.625" style="488" customWidth="1"/>
    <col min="15620" max="15620" width="19.25" style="488" customWidth="1"/>
    <col min="15621" max="15621" width="9.5" style="488" customWidth="1"/>
    <col min="15622" max="15872" width="9" style="488"/>
    <col min="15873" max="15873" width="43.625" style="488" customWidth="1"/>
    <col min="15874" max="15874" width="19.25" style="488" customWidth="1"/>
    <col min="15875" max="15875" width="43.625" style="488" customWidth="1"/>
    <col min="15876" max="15876" width="19.25" style="488" customWidth="1"/>
    <col min="15877" max="15877" width="9.5" style="488" customWidth="1"/>
    <col min="15878" max="16128" width="9" style="488"/>
    <col min="16129" max="16129" width="43.625" style="488" customWidth="1"/>
    <col min="16130" max="16130" width="19.25" style="488" customWidth="1"/>
    <col min="16131" max="16131" width="43.625" style="488" customWidth="1"/>
    <col min="16132" max="16132" width="19.25" style="488" customWidth="1"/>
    <col min="16133" max="16133" width="9.5" style="488" customWidth="1"/>
    <col min="16134" max="16384" width="9" style="488"/>
  </cols>
  <sheetData>
    <row r="1" ht="35.25" customHeight="1" spans="1:4">
      <c r="A1" s="489" t="s">
        <v>317</v>
      </c>
      <c r="B1" s="490"/>
      <c r="C1" s="490"/>
      <c r="D1" s="490"/>
    </row>
    <row r="2" ht="37.5" customHeight="1" spans="1:4">
      <c r="A2" s="491" t="s">
        <v>318</v>
      </c>
      <c r="B2" s="491"/>
      <c r="C2" s="491"/>
      <c r="D2" s="491"/>
    </row>
    <row r="3" ht="21.75" customHeight="1" spans="1:4">
      <c r="A3" s="492"/>
      <c r="B3" s="215"/>
      <c r="C3" s="215"/>
      <c r="D3" s="215" t="s">
        <v>2</v>
      </c>
    </row>
    <row r="4" ht="27" customHeight="1" spans="1:4">
      <c r="A4" s="493" t="s">
        <v>319</v>
      </c>
      <c r="B4" s="494" t="s">
        <v>4</v>
      </c>
      <c r="C4" s="217" t="s">
        <v>320</v>
      </c>
      <c r="D4" s="495" t="s">
        <v>4</v>
      </c>
    </row>
    <row r="5" ht="27" customHeight="1" spans="1:4">
      <c r="A5" s="496" t="s">
        <v>76</v>
      </c>
      <c r="B5" s="497">
        <v>23800</v>
      </c>
      <c r="C5" s="496" t="s">
        <v>77</v>
      </c>
      <c r="D5" s="497">
        <v>117492</v>
      </c>
    </row>
    <row r="6" ht="27" customHeight="1" spans="1:4">
      <c r="A6" s="496" t="s">
        <v>78</v>
      </c>
      <c r="B6" s="497">
        <f>B7+B11+B19+B14+B15+B24+B29+B30+B31+B32</f>
        <v>104454</v>
      </c>
      <c r="C6" s="496" t="s">
        <v>79</v>
      </c>
      <c r="D6" s="497">
        <v>2460</v>
      </c>
    </row>
    <row r="7" ht="27" customHeight="1" spans="1:4">
      <c r="A7" s="498" t="s">
        <v>80</v>
      </c>
      <c r="B7" s="226">
        <f>SUM(B8:B10)</f>
        <v>89675</v>
      </c>
      <c r="C7" s="498" t="s">
        <v>321</v>
      </c>
      <c r="D7" s="226"/>
    </row>
    <row r="8" s="485" customFormat="1" ht="27" customHeight="1" spans="1:4">
      <c r="A8" s="499" t="s">
        <v>322</v>
      </c>
      <c r="B8" s="500">
        <v>137</v>
      </c>
      <c r="C8" s="501" t="s">
        <v>323</v>
      </c>
      <c r="D8" s="226"/>
    </row>
    <row r="9" s="485" customFormat="1" ht="27" customHeight="1" spans="1:5">
      <c r="A9" s="501" t="s">
        <v>84</v>
      </c>
      <c r="B9" s="226">
        <v>89538</v>
      </c>
      <c r="C9" s="501" t="s">
        <v>324</v>
      </c>
      <c r="D9" s="226"/>
      <c r="E9" s="512"/>
    </row>
    <row r="10" s="485" customFormat="1" ht="27" customHeight="1" spans="1:4">
      <c r="A10" s="501" t="s">
        <v>86</v>
      </c>
      <c r="B10" s="226"/>
      <c r="C10" s="498" t="s">
        <v>81</v>
      </c>
      <c r="D10" s="226">
        <v>2460</v>
      </c>
    </row>
    <row r="11" ht="27" customHeight="1" spans="1:4">
      <c r="A11" s="498" t="s">
        <v>325</v>
      </c>
      <c r="B11" s="226"/>
      <c r="C11" s="501" t="s">
        <v>83</v>
      </c>
      <c r="D11" s="226">
        <v>2460</v>
      </c>
    </row>
    <row r="12" ht="27" customHeight="1" spans="1:4">
      <c r="A12" s="501" t="s">
        <v>326</v>
      </c>
      <c r="B12" s="226"/>
      <c r="C12" s="501" t="s">
        <v>85</v>
      </c>
      <c r="D12" s="226"/>
    </row>
    <row r="13" s="485" customFormat="1" ht="27" customHeight="1" spans="1:4">
      <c r="A13" s="501" t="s">
        <v>327</v>
      </c>
      <c r="B13" s="226"/>
      <c r="C13" s="502" t="s">
        <v>87</v>
      </c>
      <c r="D13" s="226"/>
    </row>
    <row r="14" s="485" customFormat="1" ht="27" customHeight="1" spans="1:4">
      <c r="A14" s="498" t="s">
        <v>88</v>
      </c>
      <c r="B14" s="226">
        <v>14717</v>
      </c>
      <c r="C14" s="498" t="s">
        <v>328</v>
      </c>
      <c r="D14" s="503"/>
    </row>
    <row r="15" ht="27" customHeight="1" spans="1:4">
      <c r="A15" s="498" t="s">
        <v>38</v>
      </c>
      <c r="B15" s="226">
        <f>SUM(B16:B18)</f>
        <v>62</v>
      </c>
      <c r="C15" s="501" t="s">
        <v>329</v>
      </c>
      <c r="D15" s="504"/>
    </row>
    <row r="16" ht="27" customHeight="1" spans="1:4">
      <c r="A16" s="501" t="s">
        <v>91</v>
      </c>
      <c r="B16" s="504"/>
      <c r="C16" s="501" t="s">
        <v>330</v>
      </c>
      <c r="D16" s="504"/>
    </row>
    <row r="17" ht="27" customHeight="1" spans="1:4">
      <c r="A17" s="501" t="s">
        <v>93</v>
      </c>
      <c r="B17" s="504">
        <v>62</v>
      </c>
      <c r="C17" s="501" t="s">
        <v>331</v>
      </c>
      <c r="D17" s="504"/>
    </row>
    <row r="18" ht="27" customHeight="1" spans="1:4">
      <c r="A18" s="501" t="s">
        <v>95</v>
      </c>
      <c r="B18" s="504"/>
      <c r="C18" s="501" t="s">
        <v>332</v>
      </c>
      <c r="D18" s="504"/>
    </row>
    <row r="19" ht="27" customHeight="1" spans="1:4">
      <c r="A19" s="502" t="s">
        <v>97</v>
      </c>
      <c r="B19" s="504"/>
      <c r="C19" s="502" t="s">
        <v>89</v>
      </c>
      <c r="D19" s="504"/>
    </row>
    <row r="20" ht="27" customHeight="1" spans="1:4">
      <c r="A20" s="501" t="s">
        <v>99</v>
      </c>
      <c r="B20" s="504"/>
      <c r="C20" s="505" t="s">
        <v>90</v>
      </c>
      <c r="D20" s="504"/>
    </row>
    <row r="21" ht="27" customHeight="1" spans="1:4">
      <c r="A21" s="501" t="s">
        <v>101</v>
      </c>
      <c r="B21" s="504"/>
      <c r="C21" s="505" t="s">
        <v>92</v>
      </c>
      <c r="D21" s="504"/>
    </row>
    <row r="22" ht="27" customHeight="1" spans="1:4">
      <c r="A22" s="501" t="s">
        <v>103</v>
      </c>
      <c r="B22" s="504"/>
      <c r="C22" s="505" t="s">
        <v>94</v>
      </c>
      <c r="D22" s="504"/>
    </row>
    <row r="23" ht="27" customHeight="1" spans="1:4">
      <c r="A23" s="501" t="s">
        <v>105</v>
      </c>
      <c r="B23" s="504"/>
      <c r="C23" s="505" t="s">
        <v>96</v>
      </c>
      <c r="D23" s="504"/>
    </row>
    <row r="24" s="486" customFormat="1" ht="27" customHeight="1" spans="1:4">
      <c r="A24" s="498" t="s">
        <v>107</v>
      </c>
      <c r="B24" s="504"/>
      <c r="C24" s="502" t="s">
        <v>98</v>
      </c>
      <c r="D24" s="497"/>
    </row>
    <row r="25" ht="27" customHeight="1" spans="1:4">
      <c r="A25" s="505" t="s">
        <v>109</v>
      </c>
      <c r="B25" s="504"/>
      <c r="C25" s="502" t="s">
        <v>100</v>
      </c>
      <c r="D25" s="226"/>
    </row>
    <row r="26" ht="27" customHeight="1" spans="1:4">
      <c r="A26" s="505" t="s">
        <v>111</v>
      </c>
      <c r="B26" s="506"/>
      <c r="C26" s="502" t="s">
        <v>102</v>
      </c>
      <c r="D26" s="503"/>
    </row>
    <row r="27" ht="27" customHeight="1" spans="1:4">
      <c r="A27" s="505" t="s">
        <v>113</v>
      </c>
      <c r="B27" s="506"/>
      <c r="C27" s="502" t="s">
        <v>104</v>
      </c>
      <c r="D27" s="504"/>
    </row>
    <row r="28" ht="27" customHeight="1" spans="1:4">
      <c r="A28" s="505" t="s">
        <v>115</v>
      </c>
      <c r="B28" s="506"/>
      <c r="C28" s="507" t="s">
        <v>106</v>
      </c>
      <c r="D28" s="508">
        <f>D29</f>
        <v>8302</v>
      </c>
    </row>
    <row r="29" ht="27" customHeight="1" spans="1:4">
      <c r="A29" s="498" t="s">
        <v>116</v>
      </c>
      <c r="B29" s="504"/>
      <c r="C29" s="502" t="s">
        <v>108</v>
      </c>
      <c r="D29" s="509">
        <f>SUM(D30:D32)</f>
        <v>8302</v>
      </c>
    </row>
    <row r="30" ht="27" customHeight="1" spans="1:4">
      <c r="A30" s="498" t="s">
        <v>117</v>
      </c>
      <c r="B30" s="506"/>
      <c r="C30" s="505" t="s">
        <v>110</v>
      </c>
      <c r="D30" s="509">
        <v>8302</v>
      </c>
    </row>
    <row r="31" ht="27" customHeight="1" spans="1:4">
      <c r="A31" s="498" t="s">
        <v>118</v>
      </c>
      <c r="B31" s="497"/>
      <c r="C31" s="505" t="s">
        <v>112</v>
      </c>
      <c r="D31" s="509"/>
    </row>
    <row r="32" ht="27" customHeight="1" spans="1:4">
      <c r="A32" s="502" t="s">
        <v>119</v>
      </c>
      <c r="B32" s="226"/>
      <c r="C32" s="505" t="s">
        <v>114</v>
      </c>
      <c r="D32" s="510"/>
    </row>
    <row r="33" ht="27" customHeight="1" spans="1:4">
      <c r="A33" s="228" t="s">
        <v>120</v>
      </c>
      <c r="B33" s="497">
        <f>B5+B6</f>
        <v>128254</v>
      </c>
      <c r="C33" s="228" t="s">
        <v>121</v>
      </c>
      <c r="D33" s="497">
        <f>D5+D6+D28</f>
        <v>128254</v>
      </c>
    </row>
    <row r="34" spans="2:2">
      <c r="B34" s="511"/>
    </row>
  </sheetData>
  <mergeCells count="1">
    <mergeCell ref="A2:D2"/>
  </mergeCells>
  <printOptions horizontalCentered="1"/>
  <pageMargins left="0.551181102362205" right="0.551181102362205" top="0.275590551181102" bottom="0.393700787401575" header="0.590551181102362" footer="0.15748031496063"/>
  <pageSetup paperSize="9" scale="83" firstPageNumber="135"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33"/>
  <sheetViews>
    <sheetView workbookViewId="0">
      <pane ySplit="4" topLeftCell="A12" activePane="bottomLeft" state="frozen"/>
      <selection/>
      <selection pane="bottomLeft" activeCell="D29" sqref="D29"/>
    </sheetView>
  </sheetViews>
  <sheetFormatPr defaultColWidth="45.5" defaultRowHeight="15.75" outlineLevelCol="1"/>
  <cols>
    <col min="1" max="1" width="49.875" style="400" customWidth="1"/>
    <col min="2" max="2" width="42.5" style="471" customWidth="1"/>
    <col min="3" max="16384" width="45.5" style="472"/>
  </cols>
  <sheetData>
    <row r="1" s="469" customFormat="1" ht="36" customHeight="1" spans="1:2">
      <c r="A1" s="250" t="s">
        <v>333</v>
      </c>
      <c r="B1" s="471"/>
    </row>
    <row r="2" ht="27" customHeight="1" spans="1:2">
      <c r="A2" s="473" t="s">
        <v>334</v>
      </c>
      <c r="B2" s="473"/>
    </row>
    <row r="3" ht="25.5" customHeight="1" spans="1:2">
      <c r="A3" s="417"/>
      <c r="B3" s="474" t="s">
        <v>2</v>
      </c>
    </row>
    <row r="4" ht="28.9" customHeight="1" spans="1:2">
      <c r="A4" s="475" t="s">
        <v>335</v>
      </c>
      <c r="B4" s="475" t="s">
        <v>4</v>
      </c>
    </row>
    <row r="5" s="470" customFormat="1" ht="25.5" customHeight="1" spans="1:2">
      <c r="A5" s="476" t="s">
        <v>80</v>
      </c>
      <c r="B5" s="477">
        <f>SUM(B6+B13+B25)</f>
        <v>89675</v>
      </c>
    </row>
    <row r="6" s="470" customFormat="1" ht="25.5" customHeight="1" spans="1:2">
      <c r="A6" s="478" t="s">
        <v>336</v>
      </c>
      <c r="B6" s="477">
        <f>SUM(B7:B12)</f>
        <v>137</v>
      </c>
    </row>
    <row r="7" s="470" customFormat="1" ht="25.5" customHeight="1" spans="1:2">
      <c r="A7" s="479" t="s">
        <v>337</v>
      </c>
      <c r="B7" s="480">
        <v>193</v>
      </c>
    </row>
    <row r="8" s="470" customFormat="1" ht="25.5" customHeight="1" spans="1:2">
      <c r="A8" s="479" t="s">
        <v>338</v>
      </c>
      <c r="B8" s="480">
        <v>82</v>
      </c>
    </row>
    <row r="9" s="470" customFormat="1" ht="25.5" customHeight="1" spans="1:2">
      <c r="A9" s="479" t="s">
        <v>339</v>
      </c>
      <c r="B9" s="480">
        <v>844</v>
      </c>
    </row>
    <row r="10" s="470" customFormat="1" ht="25.5" customHeight="1" spans="1:2">
      <c r="A10" s="479" t="s">
        <v>340</v>
      </c>
      <c r="B10" s="480">
        <v>2</v>
      </c>
    </row>
    <row r="11" s="470" customFormat="1" ht="25.5" customHeight="1" spans="1:2">
      <c r="A11" s="479" t="s">
        <v>341</v>
      </c>
      <c r="B11" s="480">
        <v>-906</v>
      </c>
    </row>
    <row r="12" s="470" customFormat="1" ht="25.5" customHeight="1" spans="1:2">
      <c r="A12" s="481" t="s">
        <v>342</v>
      </c>
      <c r="B12" s="482">
        <v>-78</v>
      </c>
    </row>
    <row r="13" s="470" customFormat="1" ht="25.5" customHeight="1" spans="1:2">
      <c r="A13" s="476" t="s">
        <v>343</v>
      </c>
      <c r="B13" s="477">
        <f>SUM(B14:B24)</f>
        <v>89538</v>
      </c>
    </row>
    <row r="14" s="470" customFormat="1" ht="25.5" customHeight="1" spans="1:2">
      <c r="A14" s="483" t="s">
        <v>344</v>
      </c>
      <c r="B14" s="480">
        <v>322</v>
      </c>
    </row>
    <row r="15" s="470" customFormat="1" ht="25.5" customHeight="1" spans="1:2">
      <c r="A15" s="483" t="s">
        <v>345</v>
      </c>
      <c r="B15" s="480">
        <v>50102</v>
      </c>
    </row>
    <row r="16" s="470" customFormat="1" ht="25.5" customHeight="1" spans="1:2">
      <c r="A16" s="483" t="s">
        <v>346</v>
      </c>
      <c r="B16" s="480">
        <v>8660</v>
      </c>
    </row>
    <row r="17" s="470" customFormat="1" ht="25.5" customHeight="1" spans="1:2">
      <c r="A17" s="483" t="s">
        <v>347</v>
      </c>
      <c r="B17" s="480">
        <v>5666</v>
      </c>
    </row>
    <row r="18" s="470" customFormat="1" ht="25.5" customHeight="1" spans="1:2">
      <c r="A18" s="484" t="s">
        <v>348</v>
      </c>
      <c r="B18" s="480"/>
    </row>
    <row r="19" s="470" customFormat="1" ht="25.5" customHeight="1" spans="1:2">
      <c r="A19" s="484" t="s">
        <v>349</v>
      </c>
      <c r="B19" s="480"/>
    </row>
    <row r="20" s="470" customFormat="1" ht="25.5" customHeight="1" spans="1:2">
      <c r="A20" s="483" t="s">
        <v>350</v>
      </c>
      <c r="B20" s="480">
        <v>7844</v>
      </c>
    </row>
    <row r="21" s="470" customFormat="1" ht="25.5" customHeight="1" spans="1:2">
      <c r="A21" s="483" t="s">
        <v>351</v>
      </c>
      <c r="B21" s="480">
        <v>8993</v>
      </c>
    </row>
    <row r="22" s="470" customFormat="1" ht="25.5" customHeight="1" spans="1:2">
      <c r="A22" s="483" t="s">
        <v>352</v>
      </c>
      <c r="B22" s="480">
        <v>1628</v>
      </c>
    </row>
    <row r="23" s="470" customFormat="1" ht="25.5" customHeight="1" spans="1:2">
      <c r="A23" s="483" t="s">
        <v>353</v>
      </c>
      <c r="B23" s="480">
        <v>6323</v>
      </c>
    </row>
    <row r="24" s="470" customFormat="1" ht="25.5" customHeight="1" spans="1:2">
      <c r="A24" s="483" t="s">
        <v>354</v>
      </c>
      <c r="B24" s="480"/>
    </row>
    <row r="25" s="470" customFormat="1" ht="25.5" customHeight="1" spans="1:2">
      <c r="A25" s="478" t="s">
        <v>355</v>
      </c>
      <c r="B25" s="477">
        <v>0</v>
      </c>
    </row>
    <row r="26" s="470" customFormat="1" ht="25.5" customHeight="1" spans="1:2">
      <c r="A26" s="483" t="s">
        <v>356</v>
      </c>
      <c r="B26" s="480"/>
    </row>
    <row r="27" s="470" customFormat="1" ht="25.5" customHeight="1" spans="1:2">
      <c r="A27" s="483" t="s">
        <v>357</v>
      </c>
      <c r="B27" s="480"/>
    </row>
    <row r="28" s="470" customFormat="1" ht="25.5" customHeight="1" spans="1:2">
      <c r="A28" s="483" t="s">
        <v>358</v>
      </c>
      <c r="B28" s="480"/>
    </row>
    <row r="29" s="470" customFormat="1" ht="25.5" customHeight="1" spans="1:2">
      <c r="A29" s="483" t="s">
        <v>359</v>
      </c>
      <c r="B29" s="480"/>
    </row>
    <row r="30" s="470" customFormat="1" ht="25.5" customHeight="1" spans="1:2">
      <c r="A30" s="483" t="s">
        <v>360</v>
      </c>
      <c r="B30" s="480"/>
    </row>
    <row r="31" s="470" customFormat="1" ht="25.5" customHeight="1" spans="1:2">
      <c r="A31" s="483" t="s">
        <v>361</v>
      </c>
      <c r="B31" s="480"/>
    </row>
    <row r="32" s="470" customFormat="1" ht="25.5" customHeight="1" spans="1:2">
      <c r="A32" s="483" t="s">
        <v>362</v>
      </c>
      <c r="B32" s="480"/>
    </row>
    <row r="33" s="470" customFormat="1" ht="25.5" customHeight="1" spans="1:2">
      <c r="A33" s="483" t="s">
        <v>363</v>
      </c>
      <c r="B33" s="480"/>
    </row>
  </sheetData>
  <mergeCells count="1">
    <mergeCell ref="A2:B2"/>
  </mergeCells>
  <printOptions horizontalCentered="1"/>
  <pageMargins left="0.551181102362205" right="0.551181102362205" top="0.275590551181102" bottom="0.393700787401575" header="0.590551181102362" footer="0.15748031496063"/>
  <pageSetup paperSize="9" scale="92" firstPageNumber="1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24"/>
  <sheetViews>
    <sheetView workbookViewId="0">
      <pane ySplit="5" topLeftCell="A9" activePane="bottomLeft" state="frozen"/>
      <selection/>
      <selection pane="bottomLeft" activeCell="G17" sqref="G17"/>
    </sheetView>
  </sheetViews>
  <sheetFormatPr defaultColWidth="9" defaultRowHeight="15.75" outlineLevelCol="1"/>
  <cols>
    <col min="1" max="1" width="58.375" style="446" customWidth="1"/>
    <col min="2" max="2" width="38" style="446" customWidth="1"/>
    <col min="3" max="255" width="9" style="446"/>
    <col min="256" max="256" width="57.875" style="446" customWidth="1"/>
    <col min="257" max="258" width="22" style="446" customWidth="1"/>
    <col min="259" max="511" width="9" style="446"/>
    <col min="512" max="512" width="57.875" style="446" customWidth="1"/>
    <col min="513" max="514" width="22" style="446" customWidth="1"/>
    <col min="515" max="767" width="9" style="446"/>
    <col min="768" max="768" width="57.875" style="446" customWidth="1"/>
    <col min="769" max="770" width="22" style="446" customWidth="1"/>
    <col min="771" max="1023" width="9" style="446"/>
    <col min="1024" max="1024" width="57.875" style="446" customWidth="1"/>
    <col min="1025" max="1026" width="22" style="446" customWidth="1"/>
    <col min="1027" max="1279" width="9" style="446"/>
    <col min="1280" max="1280" width="57.875" style="446" customWidth="1"/>
    <col min="1281" max="1282" width="22" style="446" customWidth="1"/>
    <col min="1283" max="1535" width="9" style="446"/>
    <col min="1536" max="1536" width="57.875" style="446" customWidth="1"/>
    <col min="1537" max="1538" width="22" style="446" customWidth="1"/>
    <col min="1539" max="1791" width="9" style="446"/>
    <col min="1792" max="1792" width="57.875" style="446" customWidth="1"/>
    <col min="1793" max="1794" width="22" style="446" customWidth="1"/>
    <col min="1795" max="2047" width="9" style="446"/>
    <col min="2048" max="2048" width="57.875" style="446" customWidth="1"/>
    <col min="2049" max="2050" width="22" style="446" customWidth="1"/>
    <col min="2051" max="2303" width="9" style="446"/>
    <col min="2304" max="2304" width="57.875" style="446" customWidth="1"/>
    <col min="2305" max="2306" width="22" style="446" customWidth="1"/>
    <col min="2307" max="2559" width="9" style="446"/>
    <col min="2560" max="2560" width="57.875" style="446" customWidth="1"/>
    <col min="2561" max="2562" width="22" style="446" customWidth="1"/>
    <col min="2563" max="2815" width="9" style="446"/>
    <col min="2816" max="2816" width="57.875" style="446" customWidth="1"/>
    <col min="2817" max="2818" width="22" style="446" customWidth="1"/>
    <col min="2819" max="3071" width="9" style="446"/>
    <col min="3072" max="3072" width="57.875" style="446" customWidth="1"/>
    <col min="3073" max="3074" width="22" style="446" customWidth="1"/>
    <col min="3075" max="3327" width="9" style="446"/>
    <col min="3328" max="3328" width="57.875" style="446" customWidth="1"/>
    <col min="3329" max="3330" width="22" style="446" customWidth="1"/>
    <col min="3331" max="3583" width="9" style="446"/>
    <col min="3584" max="3584" width="57.875" style="446" customWidth="1"/>
    <col min="3585" max="3586" width="22" style="446" customWidth="1"/>
    <col min="3587" max="3839" width="9" style="446"/>
    <col min="3840" max="3840" width="57.875" style="446" customWidth="1"/>
    <col min="3841" max="3842" width="22" style="446" customWidth="1"/>
    <col min="3843" max="4095" width="9" style="446"/>
    <col min="4096" max="4096" width="57.875" style="446" customWidth="1"/>
    <col min="4097" max="4098" width="22" style="446" customWidth="1"/>
    <col min="4099" max="4351" width="9" style="446"/>
    <col min="4352" max="4352" width="57.875" style="446" customWidth="1"/>
    <col min="4353" max="4354" width="22" style="446" customWidth="1"/>
    <col min="4355" max="4607" width="9" style="446"/>
    <col min="4608" max="4608" width="57.875" style="446" customWidth="1"/>
    <col min="4609" max="4610" width="22" style="446" customWidth="1"/>
    <col min="4611" max="4863" width="9" style="446"/>
    <col min="4864" max="4864" width="57.875" style="446" customWidth="1"/>
    <col min="4865" max="4866" width="22" style="446" customWidth="1"/>
    <col min="4867" max="5119" width="9" style="446"/>
    <col min="5120" max="5120" width="57.875" style="446" customWidth="1"/>
    <col min="5121" max="5122" width="22" style="446" customWidth="1"/>
    <col min="5123" max="5375" width="9" style="446"/>
    <col min="5376" max="5376" width="57.875" style="446" customWidth="1"/>
    <col min="5377" max="5378" width="22" style="446" customWidth="1"/>
    <col min="5379" max="5631" width="9" style="446"/>
    <col min="5632" max="5632" width="57.875" style="446" customWidth="1"/>
    <col min="5633" max="5634" width="22" style="446" customWidth="1"/>
    <col min="5635" max="5887" width="9" style="446"/>
    <col min="5888" max="5888" width="57.875" style="446" customWidth="1"/>
    <col min="5889" max="5890" width="22" style="446" customWidth="1"/>
    <col min="5891" max="6143" width="9" style="446"/>
    <col min="6144" max="6144" width="57.875" style="446" customWidth="1"/>
    <col min="6145" max="6146" width="22" style="446" customWidth="1"/>
    <col min="6147" max="6399" width="9" style="446"/>
    <col min="6400" max="6400" width="57.875" style="446" customWidth="1"/>
    <col min="6401" max="6402" width="22" style="446" customWidth="1"/>
    <col min="6403" max="6655" width="9" style="446"/>
    <col min="6656" max="6656" width="57.875" style="446" customWidth="1"/>
    <col min="6657" max="6658" width="22" style="446" customWidth="1"/>
    <col min="6659" max="6911" width="9" style="446"/>
    <col min="6912" max="6912" width="57.875" style="446" customWidth="1"/>
    <col min="6913" max="6914" width="22" style="446" customWidth="1"/>
    <col min="6915" max="7167" width="9" style="446"/>
    <col min="7168" max="7168" width="57.875" style="446" customWidth="1"/>
    <col min="7169" max="7170" width="22" style="446" customWidth="1"/>
    <col min="7171" max="7423" width="9" style="446"/>
    <col min="7424" max="7424" width="57.875" style="446" customWidth="1"/>
    <col min="7425" max="7426" width="22" style="446" customWidth="1"/>
    <col min="7427" max="7679" width="9" style="446"/>
    <col min="7680" max="7680" width="57.875" style="446" customWidth="1"/>
    <col min="7681" max="7682" width="22" style="446" customWidth="1"/>
    <col min="7683" max="7935" width="9" style="446"/>
    <col min="7936" max="7936" width="57.875" style="446" customWidth="1"/>
    <col min="7937" max="7938" width="22" style="446" customWidth="1"/>
    <col min="7939" max="8191" width="9" style="446"/>
    <col min="8192" max="8192" width="57.875" style="446" customWidth="1"/>
    <col min="8193" max="8194" width="22" style="446" customWidth="1"/>
    <col min="8195" max="8447" width="9" style="446"/>
    <col min="8448" max="8448" width="57.875" style="446" customWidth="1"/>
    <col min="8449" max="8450" width="22" style="446" customWidth="1"/>
    <col min="8451" max="8703" width="9" style="446"/>
    <col min="8704" max="8704" width="57.875" style="446" customWidth="1"/>
    <col min="8705" max="8706" width="22" style="446" customWidth="1"/>
    <col min="8707" max="8959" width="9" style="446"/>
    <col min="8960" max="8960" width="57.875" style="446" customWidth="1"/>
    <col min="8961" max="8962" width="22" style="446" customWidth="1"/>
    <col min="8963" max="9215" width="9" style="446"/>
    <col min="9216" max="9216" width="57.875" style="446" customWidth="1"/>
    <col min="9217" max="9218" width="22" style="446" customWidth="1"/>
    <col min="9219" max="9471" width="9" style="446"/>
    <col min="9472" max="9472" width="57.875" style="446" customWidth="1"/>
    <col min="9473" max="9474" width="22" style="446" customWidth="1"/>
    <col min="9475" max="9727" width="9" style="446"/>
    <col min="9728" max="9728" width="57.875" style="446" customWidth="1"/>
    <col min="9729" max="9730" width="22" style="446" customWidth="1"/>
    <col min="9731" max="9983" width="9" style="446"/>
    <col min="9984" max="9984" width="57.875" style="446" customWidth="1"/>
    <col min="9985" max="9986" width="22" style="446" customWidth="1"/>
    <col min="9987" max="10239" width="9" style="446"/>
    <col min="10240" max="10240" width="57.875" style="446" customWidth="1"/>
    <col min="10241" max="10242" width="22" style="446" customWidth="1"/>
    <col min="10243" max="10495" width="9" style="446"/>
    <col min="10496" max="10496" width="57.875" style="446" customWidth="1"/>
    <col min="10497" max="10498" width="22" style="446" customWidth="1"/>
    <col min="10499" max="10751" width="9" style="446"/>
    <col min="10752" max="10752" width="57.875" style="446" customWidth="1"/>
    <col min="10753" max="10754" width="22" style="446" customWidth="1"/>
    <col min="10755" max="11007" width="9" style="446"/>
    <col min="11008" max="11008" width="57.875" style="446" customWidth="1"/>
    <col min="11009" max="11010" width="22" style="446" customWidth="1"/>
    <col min="11011" max="11263" width="9" style="446"/>
    <col min="11264" max="11264" width="57.875" style="446" customWidth="1"/>
    <col min="11265" max="11266" width="22" style="446" customWidth="1"/>
    <col min="11267" max="11519" width="9" style="446"/>
    <col min="11520" max="11520" width="57.875" style="446" customWidth="1"/>
    <col min="11521" max="11522" width="22" style="446" customWidth="1"/>
    <col min="11523" max="11775" width="9" style="446"/>
    <col min="11776" max="11776" width="57.875" style="446" customWidth="1"/>
    <col min="11777" max="11778" width="22" style="446" customWidth="1"/>
    <col min="11779" max="12031" width="9" style="446"/>
    <col min="12032" max="12032" width="57.875" style="446" customWidth="1"/>
    <col min="12033" max="12034" width="22" style="446" customWidth="1"/>
    <col min="12035" max="12287" width="9" style="446"/>
    <col min="12288" max="12288" width="57.875" style="446" customWidth="1"/>
    <col min="12289" max="12290" width="22" style="446" customWidth="1"/>
    <col min="12291" max="12543" width="9" style="446"/>
    <col min="12544" max="12544" width="57.875" style="446" customWidth="1"/>
    <col min="12545" max="12546" width="22" style="446" customWidth="1"/>
    <col min="12547" max="12799" width="9" style="446"/>
    <col min="12800" max="12800" width="57.875" style="446" customWidth="1"/>
    <col min="12801" max="12802" width="22" style="446" customWidth="1"/>
    <col min="12803" max="13055" width="9" style="446"/>
    <col min="13056" max="13056" width="57.875" style="446" customWidth="1"/>
    <col min="13057" max="13058" width="22" style="446" customWidth="1"/>
    <col min="13059" max="13311" width="9" style="446"/>
    <col min="13312" max="13312" width="57.875" style="446" customWidth="1"/>
    <col min="13313" max="13314" width="22" style="446" customWidth="1"/>
    <col min="13315" max="13567" width="9" style="446"/>
    <col min="13568" max="13568" width="57.875" style="446" customWidth="1"/>
    <col min="13569" max="13570" width="22" style="446" customWidth="1"/>
    <col min="13571" max="13823" width="9" style="446"/>
    <col min="13824" max="13824" width="57.875" style="446" customWidth="1"/>
    <col min="13825" max="13826" width="22" style="446" customWidth="1"/>
    <col min="13827" max="14079" width="9" style="446"/>
    <col min="14080" max="14080" width="57.875" style="446" customWidth="1"/>
    <col min="14081" max="14082" width="22" style="446" customWidth="1"/>
    <col min="14083" max="14335" width="9" style="446"/>
    <col min="14336" max="14336" width="57.875" style="446" customWidth="1"/>
    <col min="14337" max="14338" width="22" style="446" customWidth="1"/>
    <col min="14339" max="14591" width="9" style="446"/>
    <col min="14592" max="14592" width="57.875" style="446" customWidth="1"/>
    <col min="14593" max="14594" width="22" style="446" customWidth="1"/>
    <col min="14595" max="14847" width="9" style="446"/>
    <col min="14848" max="14848" width="57.875" style="446" customWidth="1"/>
    <col min="14849" max="14850" width="22" style="446" customWidth="1"/>
    <col min="14851" max="15103" width="9" style="446"/>
    <col min="15104" max="15104" width="57.875" style="446" customWidth="1"/>
    <col min="15105" max="15106" width="22" style="446" customWidth="1"/>
    <col min="15107" max="15359" width="9" style="446"/>
    <col min="15360" max="15360" width="57.875" style="446" customWidth="1"/>
    <col min="15361" max="15362" width="22" style="446" customWidth="1"/>
    <col min="15363" max="15615" width="9" style="446"/>
    <col min="15616" max="15616" width="57.875" style="446" customWidth="1"/>
    <col min="15617" max="15618" width="22" style="446" customWidth="1"/>
    <col min="15619" max="15871" width="9" style="446"/>
    <col min="15872" max="15872" width="57.875" style="446" customWidth="1"/>
    <col min="15873" max="15874" width="22" style="446" customWidth="1"/>
    <col min="15875" max="16127" width="9" style="446"/>
    <col min="16128" max="16128" width="57.875" style="446" customWidth="1"/>
    <col min="16129" max="16130" width="22" style="446" customWidth="1"/>
    <col min="16131" max="16384" width="9" style="446"/>
  </cols>
  <sheetData>
    <row r="1" ht="21" customHeight="1" spans="1:1">
      <c r="A1" s="447" t="s">
        <v>364</v>
      </c>
    </row>
    <row r="2" ht="37.9" customHeight="1" spans="1:2">
      <c r="A2" s="448" t="s">
        <v>365</v>
      </c>
      <c r="B2" s="440"/>
    </row>
    <row r="3" ht="20.25" customHeight="1" spans="2:2">
      <c r="B3" s="449" t="s">
        <v>2</v>
      </c>
    </row>
    <row r="4" ht="24" customHeight="1" spans="1:2">
      <c r="A4" s="450" t="s">
        <v>366</v>
      </c>
      <c r="B4" s="451" t="s">
        <v>4</v>
      </c>
    </row>
    <row r="5" ht="24" customHeight="1" spans="1:2">
      <c r="A5" s="450" t="s">
        <v>367</v>
      </c>
      <c r="B5" s="452"/>
    </row>
    <row r="6" ht="24" customHeight="1" spans="1:2">
      <c r="A6" s="453" t="s">
        <v>368</v>
      </c>
      <c r="B6" s="454"/>
    </row>
    <row r="7" ht="24" customHeight="1" spans="1:2">
      <c r="A7" s="455" t="s">
        <v>369</v>
      </c>
      <c r="B7" s="456"/>
    </row>
    <row r="8" ht="24" customHeight="1" spans="1:2">
      <c r="A8" s="457" t="s">
        <v>370</v>
      </c>
      <c r="B8" s="456"/>
    </row>
    <row r="9" ht="24" customHeight="1" spans="1:2">
      <c r="A9" s="457" t="s">
        <v>371</v>
      </c>
      <c r="B9" s="458"/>
    </row>
    <row r="10" ht="24" customHeight="1" spans="1:2">
      <c r="A10" s="457" t="s">
        <v>372</v>
      </c>
      <c r="B10" s="456"/>
    </row>
    <row r="11" ht="24" customHeight="1" spans="1:2">
      <c r="A11" s="457" t="s">
        <v>373</v>
      </c>
      <c r="B11" s="456"/>
    </row>
    <row r="12" ht="24" customHeight="1" spans="1:2">
      <c r="A12" s="457" t="s">
        <v>374</v>
      </c>
      <c r="B12" s="456"/>
    </row>
    <row r="13" ht="24" customHeight="1" spans="1:2">
      <c r="A13" s="457" t="s">
        <v>375</v>
      </c>
      <c r="B13" s="459"/>
    </row>
    <row r="14" ht="24" customHeight="1" spans="1:2">
      <c r="A14" s="460" t="s">
        <v>376</v>
      </c>
      <c r="B14" s="459"/>
    </row>
    <row r="15" ht="24" customHeight="1" spans="1:2">
      <c r="A15" s="461" t="s">
        <v>377</v>
      </c>
      <c r="B15" s="462"/>
    </row>
    <row r="16" ht="24" customHeight="1" spans="1:2">
      <c r="A16" s="463" t="s">
        <v>378</v>
      </c>
      <c r="B16" s="464"/>
    </row>
    <row r="17" ht="24" customHeight="1" spans="1:2">
      <c r="A17" s="465" t="s">
        <v>379</v>
      </c>
      <c r="B17" s="464"/>
    </row>
    <row r="18" ht="24" customHeight="1" spans="1:2">
      <c r="A18" s="465" t="s">
        <v>379</v>
      </c>
      <c r="B18" s="464"/>
    </row>
    <row r="19" ht="24" customHeight="1" spans="1:2">
      <c r="A19" s="465" t="s">
        <v>380</v>
      </c>
      <c r="B19" s="464"/>
    </row>
    <row r="20" ht="24" customHeight="1" spans="1:2">
      <c r="A20" s="465" t="s">
        <v>381</v>
      </c>
      <c r="B20" s="464"/>
    </row>
    <row r="21" ht="24" customHeight="1" spans="1:2">
      <c r="A21" s="466" t="s">
        <v>382</v>
      </c>
      <c r="B21" s="464"/>
    </row>
    <row r="22" ht="24" customHeight="1" spans="1:2">
      <c r="A22" s="455" t="s">
        <v>383</v>
      </c>
      <c r="B22" s="464"/>
    </row>
    <row r="23" ht="24" customHeight="1" spans="1:2">
      <c r="A23" s="467" t="s">
        <v>384</v>
      </c>
      <c r="B23" s="464"/>
    </row>
    <row r="24" ht="36" customHeight="1" spans="1:1">
      <c r="A24" s="468" t="s">
        <v>385</v>
      </c>
    </row>
  </sheetData>
  <mergeCells count="1">
    <mergeCell ref="A2:B2"/>
  </mergeCells>
  <printOptions horizontalCentered="1"/>
  <pageMargins left="0.551181102362205" right="0.551181102362205" top="0.275590551181102" bottom="0.393700787401575" header="0.590551181102362" footer="0.15748031496063"/>
  <pageSetup paperSize="9" scale="96" firstPageNumber="135" orientation="portrait"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8"/>
    <pageSetUpPr fitToPage="1"/>
  </sheetPr>
  <dimension ref="A1:B20"/>
  <sheetViews>
    <sheetView workbookViewId="0">
      <pane ySplit="5" topLeftCell="A6" activePane="bottomLeft" state="frozen"/>
      <selection/>
      <selection pane="bottomLeft" activeCell="F27" sqref="F27"/>
    </sheetView>
  </sheetViews>
  <sheetFormatPr defaultColWidth="9" defaultRowHeight="15" outlineLevelCol="1"/>
  <cols>
    <col min="1" max="1" width="56.125" customWidth="1"/>
    <col min="2" max="2" width="40.875" customWidth="1"/>
  </cols>
  <sheetData>
    <row r="1" ht="33.75" customHeight="1" spans="1:1">
      <c r="A1" s="438" t="s">
        <v>386</v>
      </c>
    </row>
    <row r="2" ht="25.5" spans="1:2">
      <c r="A2" s="439" t="s">
        <v>387</v>
      </c>
      <c r="B2" s="439"/>
    </row>
    <row r="3" ht="16.9" customHeight="1" spans="1:2">
      <c r="A3" s="440"/>
      <c r="B3" s="440"/>
    </row>
    <row r="4" ht="25.9" customHeight="1" spans="2:2">
      <c r="B4" s="441" t="s">
        <v>2</v>
      </c>
    </row>
    <row r="5" s="437" customFormat="1" ht="42.6" customHeight="1" spans="1:2">
      <c r="A5" s="211" t="s">
        <v>388</v>
      </c>
      <c r="B5" s="211" t="s">
        <v>4</v>
      </c>
    </row>
    <row r="6" ht="42" customHeight="1" spans="1:2">
      <c r="A6" s="442" t="s">
        <v>389</v>
      </c>
      <c r="B6" s="443"/>
    </row>
    <row r="7" ht="42.6" customHeight="1" spans="1:2">
      <c r="A7" s="442" t="s">
        <v>389</v>
      </c>
      <c r="B7" s="444"/>
    </row>
    <row r="8" ht="31.5" hidden="1" customHeight="1" spans="1:2">
      <c r="A8" s="442" t="s">
        <v>389</v>
      </c>
      <c r="B8" s="444"/>
    </row>
    <row r="9" ht="31.5" hidden="1" customHeight="1" spans="1:2">
      <c r="A9" s="442" t="s">
        <v>389</v>
      </c>
      <c r="B9" s="444"/>
    </row>
    <row r="10" ht="31.5" hidden="1" customHeight="1" spans="1:2">
      <c r="A10" s="442" t="s">
        <v>389</v>
      </c>
      <c r="B10" s="444"/>
    </row>
    <row r="11" ht="31.5" hidden="1" customHeight="1" spans="1:2">
      <c r="A11" s="442" t="s">
        <v>389</v>
      </c>
      <c r="B11" s="444"/>
    </row>
    <row r="12" ht="31.5" hidden="1" customHeight="1" spans="1:2">
      <c r="A12" s="442" t="s">
        <v>389</v>
      </c>
      <c r="B12" s="444"/>
    </row>
    <row r="13" ht="31.5" hidden="1" customHeight="1" spans="1:2">
      <c r="A13" s="442" t="s">
        <v>389</v>
      </c>
      <c r="B13" s="444"/>
    </row>
    <row r="14" ht="31.5" hidden="1" customHeight="1" spans="1:2">
      <c r="A14" s="442" t="s">
        <v>389</v>
      </c>
      <c r="B14" s="444"/>
    </row>
    <row r="15" ht="31.5" hidden="1" customHeight="1" spans="1:2">
      <c r="A15" s="442" t="s">
        <v>389</v>
      </c>
      <c r="B15" s="444"/>
    </row>
    <row r="16" ht="31.5" hidden="1" customHeight="1" spans="1:2">
      <c r="A16" s="442" t="s">
        <v>389</v>
      </c>
      <c r="B16" s="444"/>
    </row>
    <row r="17" ht="31.5" hidden="1" customHeight="1" spans="1:2">
      <c r="A17" s="442" t="s">
        <v>389</v>
      </c>
      <c r="B17" s="444"/>
    </row>
    <row r="18" ht="42.6" customHeight="1" spans="1:2">
      <c r="A18" s="442" t="s">
        <v>390</v>
      </c>
      <c r="B18" s="444"/>
    </row>
    <row r="19" ht="42.6" customHeight="1" spans="1:2">
      <c r="A19" s="442" t="s">
        <v>367</v>
      </c>
      <c r="B19" s="444"/>
    </row>
    <row r="20" ht="32.25" customHeight="1" spans="1:2">
      <c r="A20" s="445" t="s">
        <v>385</v>
      </c>
      <c r="B20" s="445"/>
    </row>
  </sheetData>
  <mergeCells count="2">
    <mergeCell ref="A2:B2"/>
    <mergeCell ref="A20:B20"/>
  </mergeCells>
  <printOptions horizontalCentered="1"/>
  <pageMargins left="0.551181102362205" right="0.551181102362205" top="0.275590551181102" bottom="0.393700787401575" header="0.590551181102362" footer="0.15748031496063"/>
  <pageSetup paperSize="9" scale="96" firstPageNumber="13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44</vt:i4>
      </vt:variant>
    </vt:vector>
  </HeadingPairs>
  <TitlesOfParts>
    <vt:vector size="44" baseType="lpstr">
      <vt:lpstr>01-本地区一般收入</vt:lpstr>
      <vt:lpstr>02-本地区一般支出</vt:lpstr>
      <vt:lpstr>03-本地区一般平衡</vt:lpstr>
      <vt:lpstr>04-本级一般收入</vt:lpstr>
      <vt:lpstr>05-本级一般支出</vt:lpstr>
      <vt:lpstr>06-本级一般平衡</vt:lpstr>
      <vt:lpstr>07-省对市县补助</vt:lpstr>
      <vt:lpstr>08-对下补助分项目</vt:lpstr>
      <vt:lpstr>09-对下补助分地区</vt:lpstr>
      <vt:lpstr>10-本级支出经济分类</vt:lpstr>
      <vt:lpstr>11-本级基本支出经济分类 </vt:lpstr>
      <vt:lpstr>12-预算内基本建设</vt:lpstr>
      <vt:lpstr>13-重大投资计划和项目表</vt:lpstr>
      <vt:lpstr>14-本地区基金收入</vt:lpstr>
      <vt:lpstr>15-本地区基金支出</vt:lpstr>
      <vt:lpstr>16-本地区基金平衡</vt:lpstr>
      <vt:lpstr>17-本级基金收入</vt:lpstr>
      <vt:lpstr>18-本级基金支出</vt:lpstr>
      <vt:lpstr>19-本级基金平衡</vt:lpstr>
      <vt:lpstr>20-省对市县基金补助</vt:lpstr>
      <vt:lpstr>21-对下基金补助</vt:lpstr>
      <vt:lpstr>22-本地区国资收入</vt:lpstr>
      <vt:lpstr>23-本地区国资支出</vt:lpstr>
      <vt:lpstr>24-本地区国资平衡表</vt:lpstr>
      <vt:lpstr>25-本级国资收入</vt:lpstr>
      <vt:lpstr>26-本级国资支出</vt:lpstr>
      <vt:lpstr>27-本级国资平衡表</vt:lpstr>
      <vt:lpstr>28-国资对下补助</vt:lpstr>
      <vt:lpstr>29-本地区社保收入</vt:lpstr>
      <vt:lpstr>30-本地区社保支出</vt:lpstr>
      <vt:lpstr>31-本地区社保基金平衡表</vt:lpstr>
      <vt:lpstr>32-本级社保收入</vt:lpstr>
      <vt:lpstr>33-本级社保支出</vt:lpstr>
      <vt:lpstr>34-本级社保基金平衡表</vt:lpstr>
      <vt:lpstr>35-地方政府债务限额及余额预算情况表</vt:lpstr>
      <vt:lpstr>36-地方政府一般债务余额情况表</vt:lpstr>
      <vt:lpstr>37-地方政府专项债务余额情况表</vt:lpstr>
      <vt:lpstr>38-地方政府债券发行及还本付息情况表</vt:lpstr>
      <vt:lpstr>39-地方政府债券项目安排情况表</vt:lpstr>
      <vt:lpstr>40-本级地方政府专项债务表</vt:lpstr>
      <vt:lpstr>41-本级新增政府债券项目实施 </vt:lpstr>
      <vt:lpstr>42-地方政府债务限额提前下达情况表</vt:lpstr>
      <vt:lpstr>43-年初新增地方政府债券资金安排表</vt:lpstr>
      <vt:lpstr>44-地方政府债券十年到期情况表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2006-09-13T19:21:00Z</dcterms:created>
  <dcterms:modified xsi:type="dcterms:W3CDTF">2025-04-10T17:15:16Z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2052-11.1.0.10702</vt:lpwstr>
  </property>
</Properties>
</file>